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Hemus\Jeugdcommissie\Midden NL competitie\"/>
    </mc:Choice>
  </mc:AlternateContent>
  <xr:revisionPtr revIDLastSave="0" documentId="13_ncr:1_{7C100F83-40F2-42D3-9C9D-1572C4520A63}" xr6:coauthVersionLast="47" xr6:coauthVersionMax="47" xr10:uidLastSave="{00000000-0000-0000-0000-000000000000}"/>
  <bookViews>
    <workbookView xWindow="-120" yWindow="-120" windowWidth="24240" windowHeight="13140" xr2:uid="{DDAD84DE-6EFC-4620-A7B2-092287646FF4}"/>
  </bookViews>
  <sheets>
    <sheet name="14 mei '22" sheetId="2" r:id="rId1"/>
    <sheet name="9 april '22" sheetId="1" r:id="rId2"/>
  </sheets>
  <externalReferences>
    <externalReference r:id="rId3"/>
    <externalReference r:id="rId4"/>
  </externalReferences>
  <definedNames>
    <definedName name="_xlnm._FilterDatabase" localSheetId="0" hidden="1">'14 mei ''22'!$A$9:$AR$50</definedName>
    <definedName name="_xlnm._FilterDatabase" localSheetId="1" hidden="1">'9 april ''22'!$A$9:$AR$50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56" i="2" l="1"/>
  <c r="AK56" i="2"/>
  <c r="AO55" i="2"/>
  <c r="AK55" i="2"/>
  <c r="AO54" i="2"/>
  <c r="AK54" i="2"/>
  <c r="AO53" i="2"/>
  <c r="AK53" i="2"/>
  <c r="AO52" i="2"/>
  <c r="AK52" i="2"/>
  <c r="AO51" i="2"/>
  <c r="AK51" i="2"/>
  <c r="AO50" i="2"/>
  <c r="AK50" i="2"/>
  <c r="AG50" i="2"/>
  <c r="AF50" i="2"/>
  <c r="AE50" i="2"/>
  <c r="AD50" i="2"/>
  <c r="AC50" i="2"/>
  <c r="AB50" i="2"/>
  <c r="AA50" i="2"/>
  <c r="Z50" i="2"/>
  <c r="Y50" i="2"/>
  <c r="X50" i="2"/>
  <c r="W50" i="2"/>
  <c r="H50" i="2"/>
  <c r="G50" i="2"/>
  <c r="AO49" i="2"/>
  <c r="AK49" i="2"/>
  <c r="AG49" i="2"/>
  <c r="AF49" i="2"/>
  <c r="AE49" i="2"/>
  <c r="AD49" i="2"/>
  <c r="AC49" i="2"/>
  <c r="AB49" i="2"/>
  <c r="AA49" i="2"/>
  <c r="Z49" i="2"/>
  <c r="Y49" i="2"/>
  <c r="X49" i="2"/>
  <c r="W49" i="2"/>
  <c r="H49" i="2"/>
  <c r="G49" i="2"/>
  <c r="AO48" i="2"/>
  <c r="AK48" i="2"/>
  <c r="AG48" i="2"/>
  <c r="AF48" i="2"/>
  <c r="AE48" i="2"/>
  <c r="AD48" i="2"/>
  <c r="AC48" i="2"/>
  <c r="AB48" i="2"/>
  <c r="AA48" i="2"/>
  <c r="Z48" i="2"/>
  <c r="Y48" i="2"/>
  <c r="X48" i="2"/>
  <c r="W48" i="2"/>
  <c r="H48" i="2"/>
  <c r="G48" i="2"/>
  <c r="AO47" i="2"/>
  <c r="AK47" i="2"/>
  <c r="AG47" i="2"/>
  <c r="AF47" i="2"/>
  <c r="AE47" i="2"/>
  <c r="AD47" i="2"/>
  <c r="AC47" i="2"/>
  <c r="AB47" i="2"/>
  <c r="AA47" i="2"/>
  <c r="Z47" i="2"/>
  <c r="Y47" i="2"/>
  <c r="X47" i="2"/>
  <c r="W47" i="2"/>
  <c r="H47" i="2"/>
  <c r="G47" i="2"/>
  <c r="AO46" i="2"/>
  <c r="AK46" i="2"/>
  <c r="AG46" i="2"/>
  <c r="AF46" i="2"/>
  <c r="AE46" i="2"/>
  <c r="AD46" i="2"/>
  <c r="AC46" i="2"/>
  <c r="AB46" i="2"/>
  <c r="AA46" i="2"/>
  <c r="Z46" i="2"/>
  <c r="Y46" i="2"/>
  <c r="X46" i="2"/>
  <c r="W46" i="2"/>
  <c r="H46" i="2"/>
  <c r="G46" i="2"/>
  <c r="AO45" i="2"/>
  <c r="AK45" i="2"/>
  <c r="AG45" i="2"/>
  <c r="AF45" i="2"/>
  <c r="AE45" i="2"/>
  <c r="AD45" i="2"/>
  <c r="AC45" i="2"/>
  <c r="AB45" i="2"/>
  <c r="AA45" i="2"/>
  <c r="Z45" i="2"/>
  <c r="Y45" i="2"/>
  <c r="X45" i="2"/>
  <c r="W45" i="2"/>
  <c r="H45" i="2"/>
  <c r="G45" i="2"/>
  <c r="AO44" i="2"/>
  <c r="AK44" i="2"/>
  <c r="AG44" i="2"/>
  <c r="AF44" i="2"/>
  <c r="AE44" i="2"/>
  <c r="AD44" i="2"/>
  <c r="AC44" i="2"/>
  <c r="AB44" i="2"/>
  <c r="AA44" i="2"/>
  <c r="Z44" i="2"/>
  <c r="Y44" i="2"/>
  <c r="X44" i="2"/>
  <c r="W44" i="2"/>
  <c r="H44" i="2"/>
  <c r="G44" i="2"/>
  <c r="AO43" i="2"/>
  <c r="AK43" i="2"/>
  <c r="AG43" i="2"/>
  <c r="AF43" i="2"/>
  <c r="AE43" i="2"/>
  <c r="AD43" i="2"/>
  <c r="AC43" i="2"/>
  <c r="AB43" i="2"/>
  <c r="AA43" i="2"/>
  <c r="Z43" i="2"/>
  <c r="Y43" i="2"/>
  <c r="X43" i="2"/>
  <c r="W43" i="2"/>
  <c r="H43" i="2"/>
  <c r="G43" i="2"/>
  <c r="AO42" i="2"/>
  <c r="AK42" i="2"/>
  <c r="AG42" i="2"/>
  <c r="AF42" i="2"/>
  <c r="AE42" i="2"/>
  <c r="AD42" i="2"/>
  <c r="AC42" i="2"/>
  <c r="AB42" i="2"/>
  <c r="AA42" i="2"/>
  <c r="Z42" i="2"/>
  <c r="Y42" i="2"/>
  <c r="X42" i="2"/>
  <c r="W42" i="2"/>
  <c r="H42" i="2"/>
  <c r="G42" i="2"/>
  <c r="AO41" i="2"/>
  <c r="AK41" i="2"/>
  <c r="AG41" i="2"/>
  <c r="AF41" i="2"/>
  <c r="AE41" i="2"/>
  <c r="AD41" i="2"/>
  <c r="AC41" i="2"/>
  <c r="AB41" i="2"/>
  <c r="AA41" i="2"/>
  <c r="Z41" i="2"/>
  <c r="Y41" i="2"/>
  <c r="X41" i="2"/>
  <c r="W41" i="2"/>
  <c r="H41" i="2"/>
  <c r="G41" i="2"/>
  <c r="AO40" i="2"/>
  <c r="AK40" i="2"/>
  <c r="AG40" i="2"/>
  <c r="AF40" i="2"/>
  <c r="AE40" i="2"/>
  <c r="AD40" i="2"/>
  <c r="AC40" i="2"/>
  <c r="AB40" i="2"/>
  <c r="AA40" i="2"/>
  <c r="Z40" i="2"/>
  <c r="Y40" i="2"/>
  <c r="X40" i="2"/>
  <c r="W40" i="2"/>
  <c r="H40" i="2"/>
  <c r="G40" i="2"/>
  <c r="AO39" i="2"/>
  <c r="AK39" i="2"/>
  <c r="AG39" i="2"/>
  <c r="AF39" i="2"/>
  <c r="AE39" i="2"/>
  <c r="AD39" i="2"/>
  <c r="AC39" i="2"/>
  <c r="AB39" i="2"/>
  <c r="AA39" i="2"/>
  <c r="Z39" i="2"/>
  <c r="Y39" i="2"/>
  <c r="X39" i="2"/>
  <c r="W39" i="2"/>
  <c r="H39" i="2"/>
  <c r="G39" i="2"/>
  <c r="AO38" i="2"/>
  <c r="AK38" i="2"/>
  <c r="AG38" i="2"/>
  <c r="AF38" i="2"/>
  <c r="AE38" i="2"/>
  <c r="AD38" i="2"/>
  <c r="AC38" i="2"/>
  <c r="AB38" i="2"/>
  <c r="AA38" i="2"/>
  <c r="Z38" i="2"/>
  <c r="Y38" i="2"/>
  <c r="X38" i="2"/>
  <c r="W38" i="2"/>
  <c r="H38" i="2"/>
  <c r="G38" i="2"/>
  <c r="AO37" i="2"/>
  <c r="AK37" i="2"/>
  <c r="AG37" i="2"/>
  <c r="AF37" i="2"/>
  <c r="AE37" i="2"/>
  <c r="AD37" i="2"/>
  <c r="AC37" i="2"/>
  <c r="AB37" i="2"/>
  <c r="AA37" i="2"/>
  <c r="Z37" i="2"/>
  <c r="Y37" i="2"/>
  <c r="X37" i="2"/>
  <c r="W37" i="2"/>
  <c r="H37" i="2"/>
  <c r="G37" i="2"/>
  <c r="AO36" i="2"/>
  <c r="AK36" i="2"/>
  <c r="AG36" i="2"/>
  <c r="AF36" i="2"/>
  <c r="AE36" i="2"/>
  <c r="AD36" i="2"/>
  <c r="AC36" i="2"/>
  <c r="AB36" i="2"/>
  <c r="AA36" i="2"/>
  <c r="Z36" i="2"/>
  <c r="Y36" i="2"/>
  <c r="X36" i="2"/>
  <c r="W36" i="2"/>
  <c r="H36" i="2"/>
  <c r="G36" i="2"/>
  <c r="AO35" i="2"/>
  <c r="AK35" i="2"/>
  <c r="AG35" i="2"/>
  <c r="AF35" i="2"/>
  <c r="AE35" i="2"/>
  <c r="AD35" i="2"/>
  <c r="AC35" i="2"/>
  <c r="AB35" i="2"/>
  <c r="AA35" i="2"/>
  <c r="Z35" i="2"/>
  <c r="Y35" i="2"/>
  <c r="X35" i="2"/>
  <c r="W35" i="2"/>
  <c r="H35" i="2"/>
  <c r="G35" i="2"/>
  <c r="AO34" i="2"/>
  <c r="AK34" i="2"/>
  <c r="AG34" i="2"/>
  <c r="AF34" i="2"/>
  <c r="AE34" i="2"/>
  <c r="AD34" i="2"/>
  <c r="AC34" i="2"/>
  <c r="AB34" i="2"/>
  <c r="AA34" i="2"/>
  <c r="Z34" i="2"/>
  <c r="Y34" i="2"/>
  <c r="X34" i="2"/>
  <c r="W34" i="2"/>
  <c r="H34" i="2"/>
  <c r="G34" i="2"/>
  <c r="AO33" i="2"/>
  <c r="AK33" i="2"/>
  <c r="AG33" i="2"/>
  <c r="AF33" i="2"/>
  <c r="AE33" i="2"/>
  <c r="AD33" i="2"/>
  <c r="AC33" i="2"/>
  <c r="AB33" i="2"/>
  <c r="AA33" i="2"/>
  <c r="Z33" i="2"/>
  <c r="Y33" i="2"/>
  <c r="X33" i="2"/>
  <c r="W33" i="2"/>
  <c r="H33" i="2"/>
  <c r="G33" i="2"/>
  <c r="AO32" i="2"/>
  <c r="AK32" i="2"/>
  <c r="AG32" i="2"/>
  <c r="AF32" i="2"/>
  <c r="AE32" i="2"/>
  <c r="AD32" i="2"/>
  <c r="AC32" i="2"/>
  <c r="AB32" i="2"/>
  <c r="AA32" i="2"/>
  <c r="Z32" i="2"/>
  <c r="Y32" i="2"/>
  <c r="X32" i="2"/>
  <c r="W32" i="2"/>
  <c r="H32" i="2"/>
  <c r="G32" i="2"/>
  <c r="AO31" i="2"/>
  <c r="AK31" i="2"/>
  <c r="AG31" i="2"/>
  <c r="AF31" i="2"/>
  <c r="AE31" i="2"/>
  <c r="AD31" i="2"/>
  <c r="AC31" i="2"/>
  <c r="AB31" i="2"/>
  <c r="AA31" i="2"/>
  <c r="Z31" i="2"/>
  <c r="Y31" i="2"/>
  <c r="X31" i="2"/>
  <c r="W31" i="2"/>
  <c r="H31" i="2"/>
  <c r="G31" i="2"/>
  <c r="AO30" i="2"/>
  <c r="AK30" i="2"/>
  <c r="AG30" i="2"/>
  <c r="AF30" i="2"/>
  <c r="AE30" i="2"/>
  <c r="AD30" i="2"/>
  <c r="AC30" i="2"/>
  <c r="AB30" i="2"/>
  <c r="AA30" i="2"/>
  <c r="Z30" i="2"/>
  <c r="Y30" i="2"/>
  <c r="X30" i="2"/>
  <c r="W30" i="2"/>
  <c r="H30" i="2"/>
  <c r="G30" i="2"/>
  <c r="AO29" i="2"/>
  <c r="AK29" i="2"/>
  <c r="AG29" i="2"/>
  <c r="AF29" i="2"/>
  <c r="AE29" i="2"/>
  <c r="AD29" i="2"/>
  <c r="AC29" i="2"/>
  <c r="AB29" i="2"/>
  <c r="AA29" i="2"/>
  <c r="Z29" i="2"/>
  <c r="Y29" i="2"/>
  <c r="X29" i="2"/>
  <c r="W29" i="2"/>
  <c r="H29" i="2"/>
  <c r="G29" i="2"/>
  <c r="AO28" i="2"/>
  <c r="AK28" i="2"/>
  <c r="AG28" i="2"/>
  <c r="AF28" i="2"/>
  <c r="AE28" i="2"/>
  <c r="AD28" i="2"/>
  <c r="AC28" i="2"/>
  <c r="AB28" i="2"/>
  <c r="AA28" i="2"/>
  <c r="Z28" i="2"/>
  <c r="Y28" i="2"/>
  <c r="X28" i="2"/>
  <c r="W28" i="2"/>
  <c r="H28" i="2"/>
  <c r="G28" i="2"/>
  <c r="AO27" i="2"/>
  <c r="AK27" i="2"/>
  <c r="AG27" i="2"/>
  <c r="AF27" i="2"/>
  <c r="AE27" i="2"/>
  <c r="AD27" i="2"/>
  <c r="AC27" i="2"/>
  <c r="AB27" i="2"/>
  <c r="AA27" i="2"/>
  <c r="Z27" i="2"/>
  <c r="Y27" i="2"/>
  <c r="X27" i="2"/>
  <c r="W27" i="2"/>
  <c r="H27" i="2"/>
  <c r="G27" i="2"/>
  <c r="AO26" i="2"/>
  <c r="AK26" i="2"/>
  <c r="AG26" i="2"/>
  <c r="AF26" i="2"/>
  <c r="AE26" i="2"/>
  <c r="AD26" i="2"/>
  <c r="AC26" i="2"/>
  <c r="AB26" i="2"/>
  <c r="AA26" i="2"/>
  <c r="Z26" i="2"/>
  <c r="Y26" i="2"/>
  <c r="X26" i="2"/>
  <c r="W26" i="2"/>
  <c r="H26" i="2"/>
  <c r="G26" i="2"/>
  <c r="AO25" i="2"/>
  <c r="AK25" i="2"/>
  <c r="AG25" i="2"/>
  <c r="AF25" i="2"/>
  <c r="AE25" i="2"/>
  <c r="AD25" i="2"/>
  <c r="AC25" i="2"/>
  <c r="AB25" i="2"/>
  <c r="AA25" i="2"/>
  <c r="Z25" i="2"/>
  <c r="Y25" i="2"/>
  <c r="X25" i="2"/>
  <c r="W25" i="2"/>
  <c r="H25" i="2"/>
  <c r="G25" i="2"/>
  <c r="AO24" i="2"/>
  <c r="AK24" i="2"/>
  <c r="AG24" i="2"/>
  <c r="AF24" i="2"/>
  <c r="AE24" i="2"/>
  <c r="AD24" i="2"/>
  <c r="AC24" i="2"/>
  <c r="AB24" i="2"/>
  <c r="AA24" i="2"/>
  <c r="Z24" i="2"/>
  <c r="Y24" i="2"/>
  <c r="X24" i="2"/>
  <c r="W24" i="2"/>
  <c r="H24" i="2"/>
  <c r="G24" i="2"/>
  <c r="AO23" i="2"/>
  <c r="AK23" i="2"/>
  <c r="AG23" i="2"/>
  <c r="AF23" i="2"/>
  <c r="AE23" i="2"/>
  <c r="AD23" i="2"/>
  <c r="AC23" i="2"/>
  <c r="AB23" i="2"/>
  <c r="AA23" i="2"/>
  <c r="Z23" i="2"/>
  <c r="Y23" i="2"/>
  <c r="X23" i="2"/>
  <c r="W23" i="2"/>
  <c r="H23" i="2"/>
  <c r="G23" i="2"/>
  <c r="AO22" i="2"/>
  <c r="AK22" i="2"/>
  <c r="AG22" i="2"/>
  <c r="AF22" i="2"/>
  <c r="AE22" i="2"/>
  <c r="AD22" i="2"/>
  <c r="AC22" i="2"/>
  <c r="AB22" i="2"/>
  <c r="AA22" i="2"/>
  <c r="Z22" i="2"/>
  <c r="Y22" i="2"/>
  <c r="X22" i="2"/>
  <c r="W22" i="2"/>
  <c r="H22" i="2"/>
  <c r="G22" i="2"/>
  <c r="AO21" i="2"/>
  <c r="AK21" i="2"/>
  <c r="AG21" i="2"/>
  <c r="AF21" i="2"/>
  <c r="AE21" i="2"/>
  <c r="AD21" i="2"/>
  <c r="AC21" i="2"/>
  <c r="AB21" i="2"/>
  <c r="AA21" i="2"/>
  <c r="Z21" i="2"/>
  <c r="Y21" i="2"/>
  <c r="X21" i="2"/>
  <c r="W21" i="2"/>
  <c r="H21" i="2"/>
  <c r="G21" i="2"/>
  <c r="AO20" i="2"/>
  <c r="AK20" i="2"/>
  <c r="AG20" i="2"/>
  <c r="AF20" i="2"/>
  <c r="AE20" i="2"/>
  <c r="AD20" i="2"/>
  <c r="AC20" i="2"/>
  <c r="AB20" i="2"/>
  <c r="AA20" i="2"/>
  <c r="Z20" i="2"/>
  <c r="Y20" i="2"/>
  <c r="X20" i="2"/>
  <c r="W20" i="2"/>
  <c r="H20" i="2"/>
  <c r="G20" i="2"/>
  <c r="AO19" i="2"/>
  <c r="AK19" i="2"/>
  <c r="AG19" i="2"/>
  <c r="AF19" i="2"/>
  <c r="AE19" i="2"/>
  <c r="AD19" i="2"/>
  <c r="AC19" i="2"/>
  <c r="AB19" i="2"/>
  <c r="AA19" i="2"/>
  <c r="Z19" i="2"/>
  <c r="Y19" i="2"/>
  <c r="X19" i="2"/>
  <c r="W19" i="2"/>
  <c r="H19" i="2"/>
  <c r="G19" i="2"/>
  <c r="AO18" i="2"/>
  <c r="AK18" i="2"/>
  <c r="AG18" i="2"/>
  <c r="AF18" i="2"/>
  <c r="AE18" i="2"/>
  <c r="AD18" i="2"/>
  <c r="AC18" i="2"/>
  <c r="AB18" i="2"/>
  <c r="AA18" i="2"/>
  <c r="Z18" i="2"/>
  <c r="Y18" i="2"/>
  <c r="X18" i="2"/>
  <c r="W18" i="2"/>
  <c r="H18" i="2"/>
  <c r="G18" i="2"/>
  <c r="AO17" i="2"/>
  <c r="AK17" i="2"/>
  <c r="AG17" i="2"/>
  <c r="AF17" i="2"/>
  <c r="AE17" i="2"/>
  <c r="AD17" i="2"/>
  <c r="AC17" i="2"/>
  <c r="AB17" i="2"/>
  <c r="AA17" i="2"/>
  <c r="Z17" i="2"/>
  <c r="Y17" i="2"/>
  <c r="X17" i="2"/>
  <c r="W17" i="2"/>
  <c r="H17" i="2"/>
  <c r="G17" i="2"/>
  <c r="AO16" i="2"/>
  <c r="AK16" i="2"/>
  <c r="AG16" i="2"/>
  <c r="AF16" i="2"/>
  <c r="AE16" i="2"/>
  <c r="AD16" i="2"/>
  <c r="AC16" i="2"/>
  <c r="AB16" i="2"/>
  <c r="AA16" i="2"/>
  <c r="Z16" i="2"/>
  <c r="Y16" i="2"/>
  <c r="X16" i="2"/>
  <c r="W16" i="2"/>
  <c r="H16" i="2"/>
  <c r="G16" i="2"/>
  <c r="AO15" i="2"/>
  <c r="AK15" i="2"/>
  <c r="AG15" i="2"/>
  <c r="AF15" i="2"/>
  <c r="AE15" i="2"/>
  <c r="AD15" i="2"/>
  <c r="AC15" i="2"/>
  <c r="AB15" i="2"/>
  <c r="AA15" i="2"/>
  <c r="Z15" i="2"/>
  <c r="Y15" i="2"/>
  <c r="X15" i="2"/>
  <c r="W15" i="2"/>
  <c r="H15" i="2"/>
  <c r="G15" i="2"/>
  <c r="AO14" i="2"/>
  <c r="AK14" i="2"/>
  <c r="AG14" i="2"/>
  <c r="AF14" i="2"/>
  <c r="AE14" i="2"/>
  <c r="AD14" i="2"/>
  <c r="AC14" i="2"/>
  <c r="AB14" i="2"/>
  <c r="AA14" i="2"/>
  <c r="Z14" i="2"/>
  <c r="Y14" i="2"/>
  <c r="X14" i="2"/>
  <c r="W14" i="2"/>
  <c r="H14" i="2"/>
  <c r="G14" i="2"/>
  <c r="AO13" i="2"/>
  <c r="AK13" i="2"/>
  <c r="AG13" i="2"/>
  <c r="AF13" i="2"/>
  <c r="AE13" i="2"/>
  <c r="AD13" i="2"/>
  <c r="AC13" i="2"/>
  <c r="AB13" i="2"/>
  <c r="AA13" i="2"/>
  <c r="Z13" i="2"/>
  <c r="Y13" i="2"/>
  <c r="X13" i="2"/>
  <c r="W13" i="2"/>
  <c r="H13" i="2"/>
  <c r="G13" i="2"/>
  <c r="AO12" i="2"/>
  <c r="AK12" i="2"/>
  <c r="AG12" i="2"/>
  <c r="AF12" i="2"/>
  <c r="AE12" i="2"/>
  <c r="AD12" i="2"/>
  <c r="AC12" i="2"/>
  <c r="AB12" i="2"/>
  <c r="AA12" i="2"/>
  <c r="Z12" i="2"/>
  <c r="Y12" i="2"/>
  <c r="X12" i="2"/>
  <c r="W12" i="2"/>
  <c r="H12" i="2"/>
  <c r="G12" i="2"/>
  <c r="AO11" i="2"/>
  <c r="AK11" i="2"/>
  <c r="AG11" i="2"/>
  <c r="AF11" i="2"/>
  <c r="AE11" i="2"/>
  <c r="AD11" i="2"/>
  <c r="AC11" i="2"/>
  <c r="AB11" i="2"/>
  <c r="AA11" i="2"/>
  <c r="Z11" i="2"/>
  <c r="Y11" i="2"/>
  <c r="X11" i="2"/>
  <c r="W11" i="2"/>
  <c r="H11" i="2"/>
  <c r="G11" i="2"/>
  <c r="AO10" i="2"/>
  <c r="AK10" i="2"/>
  <c r="AG10" i="2"/>
  <c r="AF10" i="2"/>
  <c r="AE10" i="2"/>
  <c r="AD10" i="2"/>
  <c r="AC10" i="2"/>
  <c r="AB10" i="2"/>
  <c r="AA10" i="2"/>
  <c r="Z10" i="2"/>
  <c r="Y10" i="2"/>
  <c r="X10" i="2"/>
  <c r="W10" i="2"/>
  <c r="H10" i="2"/>
  <c r="G10" i="2"/>
  <c r="K10" i="2" l="1"/>
  <c r="J10" i="2"/>
  <c r="L10" i="2" s="1"/>
  <c r="K11" i="2"/>
  <c r="J11" i="2"/>
  <c r="L11" i="2" s="1"/>
  <c r="K12" i="2"/>
  <c r="J12" i="2"/>
  <c r="L12" i="2" s="1"/>
  <c r="K13" i="2"/>
  <c r="J13" i="2"/>
  <c r="L13" i="2" s="1"/>
  <c r="K14" i="2"/>
  <c r="J14" i="2"/>
  <c r="L14" i="2" s="1"/>
  <c r="K15" i="2"/>
  <c r="J15" i="2"/>
  <c r="L15" i="2" s="1"/>
  <c r="K16" i="2"/>
  <c r="J16" i="2"/>
  <c r="L16" i="2" s="1"/>
  <c r="K17" i="2"/>
  <c r="J17" i="2"/>
  <c r="L17" i="2" s="1"/>
  <c r="K18" i="2"/>
  <c r="J18" i="2"/>
  <c r="L18" i="2" s="1"/>
  <c r="K19" i="2"/>
  <c r="J19" i="2"/>
  <c r="L19" i="2" s="1"/>
  <c r="K20" i="2"/>
  <c r="J20" i="2"/>
  <c r="L20" i="2" s="1"/>
  <c r="K21" i="2"/>
  <c r="J21" i="2"/>
  <c r="L21" i="2" s="1"/>
  <c r="K22" i="2"/>
  <c r="J22" i="2"/>
  <c r="L22" i="2" s="1"/>
  <c r="K23" i="2"/>
  <c r="J23" i="2"/>
  <c r="L23" i="2" s="1"/>
  <c r="K24" i="2"/>
  <c r="J24" i="2"/>
  <c r="L24" i="2" s="1"/>
  <c r="K25" i="2"/>
  <c r="J25" i="2"/>
  <c r="L25" i="2" s="1"/>
  <c r="K26" i="2"/>
  <c r="J26" i="2"/>
  <c r="L26" i="2" s="1"/>
  <c r="K27" i="2"/>
  <c r="J27" i="2"/>
  <c r="L27" i="2" s="1"/>
  <c r="K28" i="2"/>
  <c r="J28" i="2"/>
  <c r="L28" i="2" s="1"/>
  <c r="K29" i="2"/>
  <c r="J29" i="2"/>
  <c r="L29" i="2" s="1"/>
  <c r="K30" i="2"/>
  <c r="J30" i="2"/>
  <c r="L30" i="2" s="1"/>
  <c r="K31" i="2"/>
  <c r="J31" i="2"/>
  <c r="L31" i="2" s="1"/>
  <c r="K32" i="2"/>
  <c r="J32" i="2"/>
  <c r="L32" i="2" s="1"/>
  <c r="K33" i="2"/>
  <c r="J33" i="2"/>
  <c r="L33" i="2" s="1"/>
  <c r="K34" i="2"/>
  <c r="J34" i="2"/>
  <c r="L34" i="2" s="1"/>
  <c r="K35" i="2"/>
  <c r="J35" i="2"/>
  <c r="L35" i="2" s="1"/>
  <c r="K36" i="2"/>
  <c r="J36" i="2"/>
  <c r="L36" i="2" s="1"/>
  <c r="K37" i="2"/>
  <c r="J37" i="2"/>
  <c r="L37" i="2" s="1"/>
  <c r="K38" i="2"/>
  <c r="J38" i="2"/>
  <c r="L38" i="2" s="1"/>
  <c r="K39" i="2"/>
  <c r="J39" i="2"/>
  <c r="L39" i="2" s="1"/>
  <c r="K40" i="2"/>
  <c r="J40" i="2"/>
  <c r="L40" i="2" s="1"/>
  <c r="K41" i="2"/>
  <c r="J41" i="2"/>
  <c r="L41" i="2" s="1"/>
  <c r="K42" i="2"/>
  <c r="J42" i="2"/>
  <c r="L42" i="2" s="1"/>
  <c r="K43" i="2"/>
  <c r="J43" i="2"/>
  <c r="L43" i="2" s="1"/>
  <c r="K44" i="2"/>
  <c r="J44" i="2"/>
  <c r="L44" i="2" s="1"/>
  <c r="K45" i="2"/>
  <c r="J45" i="2"/>
  <c r="L45" i="2" s="1"/>
  <c r="K46" i="2"/>
  <c r="J46" i="2"/>
  <c r="L46" i="2" s="1"/>
  <c r="K47" i="2"/>
  <c r="J47" i="2"/>
  <c r="L47" i="2" s="1"/>
  <c r="K48" i="2"/>
  <c r="J48" i="2"/>
  <c r="L48" i="2" s="1"/>
  <c r="K49" i="2"/>
  <c r="J49" i="2"/>
  <c r="L49" i="2" s="1"/>
  <c r="K50" i="2"/>
  <c r="J50" i="2"/>
  <c r="L50" i="2" s="1"/>
  <c r="AO56" i="1" l="1"/>
  <c r="AK56" i="1"/>
  <c r="AO55" i="1"/>
  <c r="AK55" i="1"/>
  <c r="AO54" i="1"/>
  <c r="AK54" i="1"/>
  <c r="AO53" i="1"/>
  <c r="AK53" i="1"/>
  <c r="AO52" i="1"/>
  <c r="AK52" i="1"/>
  <c r="AO51" i="1"/>
  <c r="AK51" i="1"/>
  <c r="AO50" i="1"/>
  <c r="AK50" i="1"/>
  <c r="AG50" i="1"/>
  <c r="AF50" i="1"/>
  <c r="AE50" i="1"/>
  <c r="AD50" i="1"/>
  <c r="AC50" i="1"/>
  <c r="AB50" i="1"/>
  <c r="AA50" i="1"/>
  <c r="Z50" i="1"/>
  <c r="Y50" i="1"/>
  <c r="X50" i="1"/>
  <c r="W50" i="1"/>
  <c r="H50" i="1"/>
  <c r="G50" i="1"/>
  <c r="AO49" i="1"/>
  <c r="AK49" i="1"/>
  <c r="AG49" i="1"/>
  <c r="AF49" i="1"/>
  <c r="AE49" i="1"/>
  <c r="AD49" i="1"/>
  <c r="AC49" i="1"/>
  <c r="AB49" i="1"/>
  <c r="AA49" i="1"/>
  <c r="Z49" i="1"/>
  <c r="Y49" i="1"/>
  <c r="X49" i="1"/>
  <c r="W49" i="1"/>
  <c r="H49" i="1"/>
  <c r="G49" i="1"/>
  <c r="AO48" i="1"/>
  <c r="AK48" i="1"/>
  <c r="AG48" i="1"/>
  <c r="AF48" i="1"/>
  <c r="AE48" i="1"/>
  <c r="AD48" i="1"/>
  <c r="AC48" i="1"/>
  <c r="AB48" i="1"/>
  <c r="AA48" i="1"/>
  <c r="Z48" i="1"/>
  <c r="Y48" i="1"/>
  <c r="X48" i="1"/>
  <c r="W48" i="1"/>
  <c r="H48" i="1"/>
  <c r="G48" i="1"/>
  <c r="AO47" i="1"/>
  <c r="AK47" i="1"/>
  <c r="AG47" i="1"/>
  <c r="AF47" i="1"/>
  <c r="AE47" i="1"/>
  <c r="AD47" i="1"/>
  <c r="AC47" i="1"/>
  <c r="AB47" i="1"/>
  <c r="AA47" i="1"/>
  <c r="Z47" i="1"/>
  <c r="Y47" i="1"/>
  <c r="X47" i="1"/>
  <c r="W47" i="1"/>
  <c r="H47" i="1"/>
  <c r="G47" i="1"/>
  <c r="AO46" i="1"/>
  <c r="AK46" i="1"/>
  <c r="AG46" i="1"/>
  <c r="AF46" i="1"/>
  <c r="AE46" i="1"/>
  <c r="AD46" i="1"/>
  <c r="AC46" i="1"/>
  <c r="AB46" i="1"/>
  <c r="AA46" i="1"/>
  <c r="Z46" i="1"/>
  <c r="Y46" i="1"/>
  <c r="X46" i="1"/>
  <c r="W46" i="1"/>
  <c r="H46" i="1"/>
  <c r="G46" i="1"/>
  <c r="AO45" i="1"/>
  <c r="AK45" i="1"/>
  <c r="AG45" i="1"/>
  <c r="AF45" i="1"/>
  <c r="AE45" i="1"/>
  <c r="AD45" i="1"/>
  <c r="AC45" i="1"/>
  <c r="AB45" i="1"/>
  <c r="AA45" i="1"/>
  <c r="Z45" i="1"/>
  <c r="Y45" i="1"/>
  <c r="X45" i="1"/>
  <c r="W45" i="1"/>
  <c r="H45" i="1"/>
  <c r="G45" i="1"/>
  <c r="AO44" i="1"/>
  <c r="AK44" i="1"/>
  <c r="AG44" i="1"/>
  <c r="AF44" i="1"/>
  <c r="AE44" i="1"/>
  <c r="AD44" i="1"/>
  <c r="AC44" i="1"/>
  <c r="AB44" i="1"/>
  <c r="AA44" i="1"/>
  <c r="Z44" i="1"/>
  <c r="Y44" i="1"/>
  <c r="X44" i="1"/>
  <c r="W44" i="1"/>
  <c r="H44" i="1"/>
  <c r="G44" i="1"/>
  <c r="AO43" i="1"/>
  <c r="AK43" i="1"/>
  <c r="AG43" i="1"/>
  <c r="AF43" i="1"/>
  <c r="AE43" i="1"/>
  <c r="AD43" i="1"/>
  <c r="AC43" i="1"/>
  <c r="AB43" i="1"/>
  <c r="AA43" i="1"/>
  <c r="Z43" i="1"/>
  <c r="Y43" i="1"/>
  <c r="X43" i="1"/>
  <c r="W43" i="1"/>
  <c r="H43" i="1"/>
  <c r="G43" i="1"/>
  <c r="AO42" i="1"/>
  <c r="AK42" i="1"/>
  <c r="AG42" i="1"/>
  <c r="AF42" i="1"/>
  <c r="AE42" i="1"/>
  <c r="AD42" i="1"/>
  <c r="AC42" i="1"/>
  <c r="AB42" i="1"/>
  <c r="AA42" i="1"/>
  <c r="Z42" i="1"/>
  <c r="Y42" i="1"/>
  <c r="X42" i="1"/>
  <c r="W42" i="1"/>
  <c r="H42" i="1"/>
  <c r="G42" i="1"/>
  <c r="AO41" i="1"/>
  <c r="AK41" i="1"/>
  <c r="AG41" i="1"/>
  <c r="AF41" i="1"/>
  <c r="AE41" i="1"/>
  <c r="AD41" i="1"/>
  <c r="AC41" i="1"/>
  <c r="AB41" i="1"/>
  <c r="AA41" i="1"/>
  <c r="Z41" i="1"/>
  <c r="Y41" i="1"/>
  <c r="X41" i="1"/>
  <c r="W41" i="1"/>
  <c r="H41" i="1"/>
  <c r="G41" i="1"/>
  <c r="AO40" i="1"/>
  <c r="AK40" i="1"/>
  <c r="AG40" i="1"/>
  <c r="AF40" i="1"/>
  <c r="AE40" i="1"/>
  <c r="AD40" i="1"/>
  <c r="AC40" i="1"/>
  <c r="AB40" i="1"/>
  <c r="AA40" i="1"/>
  <c r="Z40" i="1"/>
  <c r="Y40" i="1"/>
  <c r="X40" i="1"/>
  <c r="W40" i="1"/>
  <c r="H40" i="1"/>
  <c r="G40" i="1"/>
  <c r="AO39" i="1"/>
  <c r="AK39" i="1"/>
  <c r="AG39" i="1"/>
  <c r="AF39" i="1"/>
  <c r="AE39" i="1"/>
  <c r="AD39" i="1"/>
  <c r="AC39" i="1"/>
  <c r="AB39" i="1"/>
  <c r="AA39" i="1"/>
  <c r="Z39" i="1"/>
  <c r="Y39" i="1"/>
  <c r="X39" i="1"/>
  <c r="W39" i="1"/>
  <c r="H39" i="1"/>
  <c r="G39" i="1"/>
  <c r="AO38" i="1"/>
  <c r="AK38" i="1"/>
  <c r="AG38" i="1"/>
  <c r="AF38" i="1"/>
  <c r="AE38" i="1"/>
  <c r="AD38" i="1"/>
  <c r="AC38" i="1"/>
  <c r="AB38" i="1"/>
  <c r="AA38" i="1"/>
  <c r="Z38" i="1"/>
  <c r="Y38" i="1"/>
  <c r="X38" i="1"/>
  <c r="W38" i="1"/>
  <c r="H38" i="1"/>
  <c r="G38" i="1"/>
  <c r="AO37" i="1"/>
  <c r="AK37" i="1"/>
  <c r="AG37" i="1"/>
  <c r="AF37" i="1"/>
  <c r="AE37" i="1"/>
  <c r="AD37" i="1"/>
  <c r="AC37" i="1"/>
  <c r="AB37" i="1"/>
  <c r="AA37" i="1"/>
  <c r="Z37" i="1"/>
  <c r="Y37" i="1"/>
  <c r="X37" i="1"/>
  <c r="W37" i="1"/>
  <c r="H37" i="1"/>
  <c r="G37" i="1"/>
  <c r="AO36" i="1"/>
  <c r="AK36" i="1"/>
  <c r="AG36" i="1"/>
  <c r="AF36" i="1"/>
  <c r="AE36" i="1"/>
  <c r="AD36" i="1"/>
  <c r="AC36" i="1"/>
  <c r="AB36" i="1"/>
  <c r="AA36" i="1"/>
  <c r="Z36" i="1"/>
  <c r="Y36" i="1"/>
  <c r="X36" i="1"/>
  <c r="W36" i="1"/>
  <c r="H36" i="1"/>
  <c r="G36" i="1"/>
  <c r="AO35" i="1"/>
  <c r="AK35" i="1"/>
  <c r="AG35" i="1"/>
  <c r="AF35" i="1"/>
  <c r="AE35" i="1"/>
  <c r="AD35" i="1"/>
  <c r="AC35" i="1"/>
  <c r="AB35" i="1"/>
  <c r="AA35" i="1"/>
  <c r="Z35" i="1"/>
  <c r="Y35" i="1"/>
  <c r="X35" i="1"/>
  <c r="W35" i="1"/>
  <c r="H35" i="1"/>
  <c r="G35" i="1"/>
  <c r="AO34" i="1"/>
  <c r="AK34" i="1"/>
  <c r="AG34" i="1"/>
  <c r="AF34" i="1"/>
  <c r="AE34" i="1"/>
  <c r="AD34" i="1"/>
  <c r="AC34" i="1"/>
  <c r="AB34" i="1"/>
  <c r="AA34" i="1"/>
  <c r="Z34" i="1"/>
  <c r="Y34" i="1"/>
  <c r="X34" i="1"/>
  <c r="W34" i="1"/>
  <c r="H34" i="1"/>
  <c r="G34" i="1"/>
  <c r="AO33" i="1"/>
  <c r="AK33" i="1"/>
  <c r="AG33" i="1"/>
  <c r="AF33" i="1"/>
  <c r="AE33" i="1"/>
  <c r="AD33" i="1"/>
  <c r="AC33" i="1"/>
  <c r="AB33" i="1"/>
  <c r="AA33" i="1"/>
  <c r="Z33" i="1"/>
  <c r="Y33" i="1"/>
  <c r="X33" i="1"/>
  <c r="W33" i="1"/>
  <c r="H33" i="1"/>
  <c r="G33" i="1"/>
  <c r="AO32" i="1"/>
  <c r="AK32" i="1"/>
  <c r="AG32" i="1"/>
  <c r="AF32" i="1"/>
  <c r="AE32" i="1"/>
  <c r="AD32" i="1"/>
  <c r="AC32" i="1"/>
  <c r="AB32" i="1"/>
  <c r="AA32" i="1"/>
  <c r="Z32" i="1"/>
  <c r="Y32" i="1"/>
  <c r="X32" i="1"/>
  <c r="W32" i="1"/>
  <c r="H32" i="1"/>
  <c r="G32" i="1"/>
  <c r="AO31" i="1"/>
  <c r="AK31" i="1"/>
  <c r="AG31" i="1"/>
  <c r="AF31" i="1"/>
  <c r="AE31" i="1"/>
  <c r="AD31" i="1"/>
  <c r="AC31" i="1"/>
  <c r="AB31" i="1"/>
  <c r="AA31" i="1"/>
  <c r="Z31" i="1"/>
  <c r="Y31" i="1"/>
  <c r="X31" i="1"/>
  <c r="W31" i="1"/>
  <c r="H31" i="1"/>
  <c r="G31" i="1"/>
  <c r="AO30" i="1"/>
  <c r="AK30" i="1"/>
  <c r="AG30" i="1"/>
  <c r="AF30" i="1"/>
  <c r="AE30" i="1"/>
  <c r="AD30" i="1"/>
  <c r="AC30" i="1"/>
  <c r="AB30" i="1"/>
  <c r="AA30" i="1"/>
  <c r="Z30" i="1"/>
  <c r="Y30" i="1"/>
  <c r="X30" i="1"/>
  <c r="W30" i="1"/>
  <c r="H30" i="1"/>
  <c r="G30" i="1"/>
  <c r="AO29" i="1"/>
  <c r="AK29" i="1"/>
  <c r="AG29" i="1"/>
  <c r="AF29" i="1"/>
  <c r="AE29" i="1"/>
  <c r="AD29" i="1"/>
  <c r="AC29" i="1"/>
  <c r="AB29" i="1"/>
  <c r="AA29" i="1"/>
  <c r="Z29" i="1"/>
  <c r="Y29" i="1"/>
  <c r="X29" i="1"/>
  <c r="W29" i="1"/>
  <c r="H29" i="1"/>
  <c r="G29" i="1"/>
  <c r="AO28" i="1"/>
  <c r="AK28" i="1"/>
  <c r="AG28" i="1"/>
  <c r="AF28" i="1"/>
  <c r="AE28" i="1"/>
  <c r="AD28" i="1"/>
  <c r="AC28" i="1"/>
  <c r="AB28" i="1"/>
  <c r="AA28" i="1"/>
  <c r="Z28" i="1"/>
  <c r="Y28" i="1"/>
  <c r="X28" i="1"/>
  <c r="W28" i="1"/>
  <c r="H28" i="1"/>
  <c r="G28" i="1"/>
  <c r="AO27" i="1"/>
  <c r="AK27" i="1"/>
  <c r="AG27" i="1"/>
  <c r="AF27" i="1"/>
  <c r="AE27" i="1"/>
  <c r="AD27" i="1"/>
  <c r="AC27" i="1"/>
  <c r="AB27" i="1"/>
  <c r="AA27" i="1"/>
  <c r="Z27" i="1"/>
  <c r="Y27" i="1"/>
  <c r="X27" i="1"/>
  <c r="W27" i="1"/>
  <c r="H27" i="1"/>
  <c r="G27" i="1"/>
  <c r="AO26" i="1"/>
  <c r="AK26" i="1"/>
  <c r="AG26" i="1"/>
  <c r="AF26" i="1"/>
  <c r="AE26" i="1"/>
  <c r="AD26" i="1"/>
  <c r="AC26" i="1"/>
  <c r="AB26" i="1"/>
  <c r="AA26" i="1"/>
  <c r="Z26" i="1"/>
  <c r="Y26" i="1"/>
  <c r="X26" i="1"/>
  <c r="W26" i="1"/>
  <c r="H26" i="1"/>
  <c r="G26" i="1"/>
  <c r="AO25" i="1"/>
  <c r="AK25" i="1"/>
  <c r="AG25" i="1"/>
  <c r="AF25" i="1"/>
  <c r="AE25" i="1"/>
  <c r="AD25" i="1"/>
  <c r="AC25" i="1"/>
  <c r="AB25" i="1"/>
  <c r="AA25" i="1"/>
  <c r="Z25" i="1"/>
  <c r="Y25" i="1"/>
  <c r="X25" i="1"/>
  <c r="W25" i="1"/>
  <c r="H25" i="1"/>
  <c r="G25" i="1"/>
  <c r="AO24" i="1"/>
  <c r="AK24" i="1"/>
  <c r="AG24" i="1"/>
  <c r="AF24" i="1"/>
  <c r="AE24" i="1"/>
  <c r="AD24" i="1"/>
  <c r="AC24" i="1"/>
  <c r="AB24" i="1"/>
  <c r="AA24" i="1"/>
  <c r="Z24" i="1"/>
  <c r="Y24" i="1"/>
  <c r="X24" i="1"/>
  <c r="W24" i="1"/>
  <c r="H24" i="1"/>
  <c r="G24" i="1"/>
  <c r="AO23" i="1"/>
  <c r="AK23" i="1"/>
  <c r="AG23" i="1"/>
  <c r="AF23" i="1"/>
  <c r="AE23" i="1"/>
  <c r="AD23" i="1"/>
  <c r="AC23" i="1"/>
  <c r="AB23" i="1"/>
  <c r="AA23" i="1"/>
  <c r="Z23" i="1"/>
  <c r="Y23" i="1"/>
  <c r="X23" i="1"/>
  <c r="W23" i="1"/>
  <c r="H23" i="1"/>
  <c r="G23" i="1"/>
  <c r="AO22" i="1"/>
  <c r="AK22" i="1"/>
  <c r="AG22" i="1"/>
  <c r="AF22" i="1"/>
  <c r="AE22" i="1"/>
  <c r="AD22" i="1"/>
  <c r="AC22" i="1"/>
  <c r="AB22" i="1"/>
  <c r="AA22" i="1"/>
  <c r="Z22" i="1"/>
  <c r="Y22" i="1"/>
  <c r="X22" i="1"/>
  <c r="W22" i="1"/>
  <c r="H22" i="1"/>
  <c r="G22" i="1"/>
  <c r="AO21" i="1"/>
  <c r="AK21" i="1"/>
  <c r="AG21" i="1"/>
  <c r="AF21" i="1"/>
  <c r="AE21" i="1"/>
  <c r="AD21" i="1"/>
  <c r="AC21" i="1"/>
  <c r="AB21" i="1"/>
  <c r="AA21" i="1"/>
  <c r="Z21" i="1"/>
  <c r="Y21" i="1"/>
  <c r="X21" i="1"/>
  <c r="W21" i="1"/>
  <c r="H21" i="1"/>
  <c r="G21" i="1"/>
  <c r="AO20" i="1"/>
  <c r="AK20" i="1"/>
  <c r="AG20" i="1"/>
  <c r="AF20" i="1"/>
  <c r="AE20" i="1"/>
  <c r="AD20" i="1"/>
  <c r="AC20" i="1"/>
  <c r="AB20" i="1"/>
  <c r="AA20" i="1"/>
  <c r="Z20" i="1"/>
  <c r="Y20" i="1"/>
  <c r="X20" i="1"/>
  <c r="W20" i="1"/>
  <c r="H20" i="1"/>
  <c r="G20" i="1"/>
  <c r="AO19" i="1"/>
  <c r="AK19" i="1"/>
  <c r="AG19" i="1"/>
  <c r="AF19" i="1"/>
  <c r="AE19" i="1"/>
  <c r="AD19" i="1"/>
  <c r="AC19" i="1"/>
  <c r="AB19" i="1"/>
  <c r="AA19" i="1"/>
  <c r="Z19" i="1"/>
  <c r="Y19" i="1"/>
  <c r="X19" i="1"/>
  <c r="W19" i="1"/>
  <c r="H19" i="1"/>
  <c r="G19" i="1"/>
  <c r="AO18" i="1"/>
  <c r="AK18" i="1"/>
  <c r="AG18" i="1"/>
  <c r="AF18" i="1"/>
  <c r="AE18" i="1"/>
  <c r="AD18" i="1"/>
  <c r="AC18" i="1"/>
  <c r="AB18" i="1"/>
  <c r="AA18" i="1"/>
  <c r="Z18" i="1"/>
  <c r="Y18" i="1"/>
  <c r="X18" i="1"/>
  <c r="W18" i="1"/>
  <c r="H18" i="1"/>
  <c r="G18" i="1"/>
  <c r="AO17" i="1"/>
  <c r="AK17" i="1"/>
  <c r="AG17" i="1"/>
  <c r="AF17" i="1"/>
  <c r="AE17" i="1"/>
  <c r="AD17" i="1"/>
  <c r="AC17" i="1"/>
  <c r="AB17" i="1"/>
  <c r="AA17" i="1"/>
  <c r="Z17" i="1"/>
  <c r="Y17" i="1"/>
  <c r="X17" i="1"/>
  <c r="W17" i="1"/>
  <c r="H17" i="1"/>
  <c r="G17" i="1"/>
  <c r="AO16" i="1"/>
  <c r="AK16" i="1"/>
  <c r="AG16" i="1"/>
  <c r="AF16" i="1"/>
  <c r="AE16" i="1"/>
  <c r="AD16" i="1"/>
  <c r="AC16" i="1"/>
  <c r="AB16" i="1"/>
  <c r="AA16" i="1"/>
  <c r="Z16" i="1"/>
  <c r="Y16" i="1"/>
  <c r="X16" i="1"/>
  <c r="W16" i="1"/>
  <c r="H16" i="1"/>
  <c r="G16" i="1"/>
  <c r="AO15" i="1"/>
  <c r="AK15" i="1"/>
  <c r="AG15" i="1"/>
  <c r="AF15" i="1"/>
  <c r="AE15" i="1"/>
  <c r="AD15" i="1"/>
  <c r="AC15" i="1"/>
  <c r="AB15" i="1"/>
  <c r="AA15" i="1"/>
  <c r="Z15" i="1"/>
  <c r="Y15" i="1"/>
  <c r="X15" i="1"/>
  <c r="W15" i="1"/>
  <c r="H15" i="1"/>
  <c r="G15" i="1"/>
  <c r="AO14" i="1"/>
  <c r="AK14" i="1"/>
  <c r="AG14" i="1"/>
  <c r="AF14" i="1"/>
  <c r="AE14" i="1"/>
  <c r="AD14" i="1"/>
  <c r="AC14" i="1"/>
  <c r="AB14" i="1"/>
  <c r="AA14" i="1"/>
  <c r="Z14" i="1"/>
  <c r="Y14" i="1"/>
  <c r="X14" i="1"/>
  <c r="W14" i="1"/>
  <c r="H14" i="1"/>
  <c r="G14" i="1"/>
  <c r="AO13" i="1"/>
  <c r="AK13" i="1"/>
  <c r="AG13" i="1"/>
  <c r="AF13" i="1"/>
  <c r="AE13" i="1"/>
  <c r="AD13" i="1"/>
  <c r="AC13" i="1"/>
  <c r="AB13" i="1"/>
  <c r="AA13" i="1"/>
  <c r="Z13" i="1"/>
  <c r="Y13" i="1"/>
  <c r="X13" i="1"/>
  <c r="W13" i="1"/>
  <c r="H13" i="1"/>
  <c r="G13" i="1"/>
  <c r="AO12" i="1"/>
  <c r="AK12" i="1"/>
  <c r="AG12" i="1"/>
  <c r="AF12" i="1"/>
  <c r="AE12" i="1"/>
  <c r="AD12" i="1"/>
  <c r="AC12" i="1"/>
  <c r="AB12" i="1"/>
  <c r="AA12" i="1"/>
  <c r="Z12" i="1"/>
  <c r="Y12" i="1"/>
  <c r="X12" i="1"/>
  <c r="W12" i="1"/>
  <c r="H12" i="1"/>
  <c r="G12" i="1"/>
  <c r="AO11" i="1"/>
  <c r="AK11" i="1"/>
  <c r="AG11" i="1"/>
  <c r="AF11" i="1"/>
  <c r="AE11" i="1"/>
  <c r="AD11" i="1"/>
  <c r="AC11" i="1"/>
  <c r="AB11" i="1"/>
  <c r="AA11" i="1"/>
  <c r="Z11" i="1"/>
  <c r="Y11" i="1"/>
  <c r="X11" i="1"/>
  <c r="W11" i="1"/>
  <c r="H11" i="1"/>
  <c r="G11" i="1"/>
  <c r="AO10" i="1"/>
  <c r="AK10" i="1"/>
  <c r="AG10" i="1"/>
  <c r="AF10" i="1"/>
  <c r="AE10" i="1"/>
  <c r="AD10" i="1"/>
  <c r="AC10" i="1"/>
  <c r="AB10" i="1"/>
  <c r="AA10" i="1"/>
  <c r="Z10" i="1"/>
  <c r="Y10" i="1"/>
  <c r="X10" i="1"/>
  <c r="W10" i="1"/>
  <c r="H10" i="1"/>
  <c r="G10" i="1"/>
  <c r="K10" i="1" l="1"/>
  <c r="J10" i="1"/>
  <c r="L10" i="1" s="1"/>
  <c r="K11" i="1"/>
  <c r="J11" i="1"/>
  <c r="L11" i="1" s="1"/>
  <c r="K12" i="1"/>
  <c r="J12" i="1"/>
  <c r="L12" i="1" s="1"/>
  <c r="K13" i="1"/>
  <c r="J13" i="1"/>
  <c r="L13" i="1" s="1"/>
  <c r="K14" i="1"/>
  <c r="J14" i="1"/>
  <c r="L14" i="1" s="1"/>
  <c r="K15" i="1"/>
  <c r="J15" i="1"/>
  <c r="L15" i="1" s="1"/>
  <c r="K16" i="1"/>
  <c r="J16" i="1"/>
  <c r="L16" i="1" s="1"/>
  <c r="K17" i="1"/>
  <c r="J17" i="1"/>
  <c r="L17" i="1" s="1"/>
  <c r="K18" i="1"/>
  <c r="J18" i="1"/>
  <c r="L18" i="1" s="1"/>
  <c r="K19" i="1"/>
  <c r="J19" i="1"/>
  <c r="L19" i="1" s="1"/>
  <c r="K20" i="1"/>
  <c r="J20" i="1"/>
  <c r="L20" i="1" s="1"/>
  <c r="K21" i="1"/>
  <c r="J21" i="1"/>
  <c r="L21" i="1" s="1"/>
  <c r="K22" i="1"/>
  <c r="J22" i="1"/>
  <c r="L22" i="1" s="1"/>
  <c r="K23" i="1"/>
  <c r="J23" i="1"/>
  <c r="L23" i="1" s="1"/>
  <c r="K24" i="1"/>
  <c r="J24" i="1"/>
  <c r="L24" i="1" s="1"/>
  <c r="K25" i="1"/>
  <c r="J25" i="1"/>
  <c r="L25" i="1" s="1"/>
  <c r="K26" i="1"/>
  <c r="J26" i="1"/>
  <c r="L26" i="1" s="1"/>
  <c r="K27" i="1"/>
  <c r="J27" i="1"/>
  <c r="L27" i="1" s="1"/>
  <c r="K28" i="1"/>
  <c r="J28" i="1"/>
  <c r="L28" i="1" s="1"/>
  <c r="K29" i="1"/>
  <c r="J29" i="1"/>
  <c r="L29" i="1" s="1"/>
  <c r="K30" i="1"/>
  <c r="J30" i="1"/>
  <c r="L30" i="1" s="1"/>
  <c r="K31" i="1"/>
  <c r="J31" i="1"/>
  <c r="L31" i="1" s="1"/>
  <c r="K32" i="1"/>
  <c r="J32" i="1"/>
  <c r="L32" i="1" s="1"/>
  <c r="K33" i="1"/>
  <c r="J33" i="1"/>
  <c r="L33" i="1" s="1"/>
  <c r="K34" i="1"/>
  <c r="J34" i="1"/>
  <c r="L34" i="1" s="1"/>
  <c r="K35" i="1"/>
  <c r="J35" i="1"/>
  <c r="L35" i="1" s="1"/>
  <c r="K36" i="1"/>
  <c r="J36" i="1"/>
  <c r="L36" i="1" s="1"/>
  <c r="K37" i="1"/>
  <c r="J37" i="1"/>
  <c r="L37" i="1" s="1"/>
  <c r="K38" i="1"/>
  <c r="J38" i="1"/>
  <c r="L38" i="1" s="1"/>
  <c r="K39" i="1"/>
  <c r="J39" i="1"/>
  <c r="L39" i="1" s="1"/>
  <c r="K40" i="1"/>
  <c r="J40" i="1"/>
  <c r="L40" i="1" s="1"/>
  <c r="K41" i="1"/>
  <c r="J41" i="1"/>
  <c r="L41" i="1" s="1"/>
  <c r="K42" i="1"/>
  <c r="J42" i="1"/>
  <c r="L42" i="1" s="1"/>
  <c r="K43" i="1"/>
  <c r="J43" i="1"/>
  <c r="L43" i="1" s="1"/>
  <c r="K44" i="1"/>
  <c r="J44" i="1"/>
  <c r="L44" i="1" s="1"/>
  <c r="K45" i="1"/>
  <c r="J45" i="1"/>
  <c r="L45" i="1" s="1"/>
  <c r="K46" i="1"/>
  <c r="J46" i="1"/>
  <c r="L46" i="1" s="1"/>
  <c r="K47" i="1"/>
  <c r="J47" i="1"/>
  <c r="L47" i="1" s="1"/>
  <c r="K48" i="1"/>
  <c r="J48" i="1"/>
  <c r="L48" i="1" s="1"/>
  <c r="K49" i="1"/>
  <c r="J49" i="1"/>
  <c r="L49" i="1" s="1"/>
  <c r="K50" i="1"/>
  <c r="J50" i="1"/>
  <c r="L50" i="1" s="1"/>
</calcChain>
</file>

<file path=xl/sharedStrings.xml><?xml version="1.0" encoding="utf-8"?>
<sst xmlns="http://schemas.openxmlformats.org/spreadsheetml/2006/main" count="295" uniqueCount="111">
  <si>
    <t>Junioren competitie  -  Midden-NL</t>
  </si>
  <si>
    <t>DATUM:</t>
  </si>
  <si>
    <t xml:space="preserve">VERENIGING: </t>
  </si>
  <si>
    <t>Hemus</t>
  </si>
  <si>
    <t>Heat 1
LANG</t>
  </si>
  <si>
    <t>Heat 1
(kort)
(Tot 14 jaar)</t>
  </si>
  <si>
    <t>Heat 2
SPRINT</t>
  </si>
  <si>
    <t xml:space="preserve">Correctie factor </t>
  </si>
  <si>
    <t>Correctie factor boottype</t>
  </si>
  <si>
    <t>Uitslag: Gecorrigeerd en omgerekend naar 500m</t>
  </si>
  <si>
    <t>Leeftijd + geslacht van de roeiers</t>
  </si>
  <si>
    <t>Boottype</t>
  </si>
  <si>
    <t>Afstand</t>
  </si>
  <si>
    <t>Totaal leeftijds correctie</t>
  </si>
  <si>
    <t>Boot correctie</t>
  </si>
  <si>
    <t>Rekenhulp voor berekenen geroeide tijden:</t>
  </si>
  <si>
    <t>Geroeide tijd:</t>
  </si>
  <si>
    <t>omgerekende tijd heat 1</t>
  </si>
  <si>
    <t>omgerekende tijd heat 2</t>
  </si>
  <si>
    <t>TOTAAL TIJD</t>
  </si>
  <si>
    <t>Aantal roeiers</t>
  </si>
  <si>
    <t>Correctiefactor per roeier</t>
  </si>
  <si>
    <t>Starttijd</t>
  </si>
  <si>
    <t>Finishtijd</t>
  </si>
  <si>
    <t>Heat 1 - 
Geroeide tijd</t>
  </si>
  <si>
    <t>Heat 2 - 
Geroeide tijd</t>
  </si>
  <si>
    <t>MdR</t>
  </si>
  <si>
    <t>Isabelle</t>
  </si>
  <si>
    <t>m12</t>
  </si>
  <si>
    <t>1x</t>
  </si>
  <si>
    <t>Viking</t>
  </si>
  <si>
    <t>Marlies Köne</t>
  </si>
  <si>
    <t>m13</t>
  </si>
  <si>
    <t>Weesp</t>
  </si>
  <si>
    <t>Siem Ponsman</t>
  </si>
  <si>
    <t>j18</t>
  </si>
  <si>
    <t>Sanne</t>
  </si>
  <si>
    <t>m14</t>
  </si>
  <si>
    <t>Julian Croes</t>
  </si>
  <si>
    <t>j15</t>
  </si>
  <si>
    <t>Sophia Zuidam</t>
  </si>
  <si>
    <t>Hannah Koopman</t>
  </si>
  <si>
    <t>m17</t>
  </si>
  <si>
    <t>Nora Rouken</t>
  </si>
  <si>
    <t>m18</t>
  </si>
  <si>
    <t>Alvaro Derks</t>
  </si>
  <si>
    <t>j13</t>
  </si>
  <si>
    <t>Tess Olde Dubbelink</t>
  </si>
  <si>
    <t>Bob</t>
  </si>
  <si>
    <t>j17</t>
  </si>
  <si>
    <t>Tije Stelman</t>
  </si>
  <si>
    <t>Vada</t>
  </si>
  <si>
    <t>Kim Witteberg</t>
  </si>
  <si>
    <t>Sybren de Boer</t>
  </si>
  <si>
    <t>Leonieke Bakker</t>
  </si>
  <si>
    <t>m16</t>
  </si>
  <si>
    <t>Manouk vd Brink</t>
  </si>
  <si>
    <t>Thomas Hoebe</t>
  </si>
  <si>
    <t>Aron Postma</t>
  </si>
  <si>
    <t>j14</t>
  </si>
  <si>
    <t>Twan Lohmeijer</t>
  </si>
  <si>
    <t>Olaf Hogerwerf</t>
  </si>
  <si>
    <t>Florian vd Veen</t>
  </si>
  <si>
    <t>Anna Diermanse</t>
  </si>
  <si>
    <t>Karel</t>
  </si>
  <si>
    <t>Bram v Spronsen</t>
  </si>
  <si>
    <t xml:space="preserve">Amelie van Sluis </t>
  </si>
  <si>
    <t>Tobias</t>
  </si>
  <si>
    <t>j12</t>
  </si>
  <si>
    <t>Jaap</t>
  </si>
  <si>
    <t>Myrthe Boersma</t>
  </si>
  <si>
    <t>Danya Tellekamp</t>
  </si>
  <si>
    <t>Björn</t>
  </si>
  <si>
    <t>Kyra Sweitser</t>
  </si>
  <si>
    <t>Elise Bongers</t>
  </si>
  <si>
    <t>m15</t>
  </si>
  <si>
    <t>Quinten</t>
  </si>
  <si>
    <t>Pampus</t>
  </si>
  <si>
    <t>Abigail</t>
  </si>
  <si>
    <t>m10</t>
  </si>
  <si>
    <t>Jonas vd Molen</t>
  </si>
  <si>
    <t>Ole de Buijzer</t>
  </si>
  <si>
    <t>Thomas Witteborg</t>
  </si>
  <si>
    <t>Connor vd Linden</t>
  </si>
  <si>
    <t>j11</t>
  </si>
  <si>
    <t>Victor</t>
  </si>
  <si>
    <t>Neo</t>
  </si>
  <si>
    <t>j10</t>
  </si>
  <si>
    <t>Caius Panhuijsen</t>
  </si>
  <si>
    <t>DNS</t>
  </si>
  <si>
    <t>Thijl, Pieter</t>
  </si>
  <si>
    <t>2x</t>
  </si>
  <si>
    <t>Hannah</t>
  </si>
  <si>
    <t>Marlies</t>
  </si>
  <si>
    <t>Nora, Siem</t>
  </si>
  <si>
    <t>m19</t>
  </si>
  <si>
    <t>Sybren</t>
  </si>
  <si>
    <t>Jurriaan</t>
  </si>
  <si>
    <t>Björn, Alvaro</t>
  </si>
  <si>
    <t>VADA</t>
  </si>
  <si>
    <t>Joep</t>
  </si>
  <si>
    <t>j16</t>
  </si>
  <si>
    <t>Niels</t>
  </si>
  <si>
    <t>Kyra, Manouk</t>
  </si>
  <si>
    <t>Levi, Hugo, Caius, Johan</t>
  </si>
  <si>
    <t>4x+</t>
  </si>
  <si>
    <t>Thijs, Jaap</t>
  </si>
  <si>
    <t>c2x</t>
  </si>
  <si>
    <t>Victor, Jonas, Ole, Bram</t>
  </si>
  <si>
    <t>VADA/Hemus</t>
  </si>
  <si>
    <t>Aron, Quinten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</si>
</sst>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mm:ss.0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14" fontId="6" fillId="0" borderId="0" xfId="0" applyNumberFormat="1" applyFont="1"/>
    <xf numFmtId="164" fontId="0" fillId="0" borderId="0" xfId="0" applyNumberFormat="1" applyAlignment="1">
      <alignment horizontal="left"/>
    </xf>
    <xf numFmtId="14" fontId="7" fillId="2" borderId="0" xfId="0" applyNumberFormat="1" applyFont="1" applyFill="1"/>
    <xf numFmtId="164" fontId="5" fillId="0" borderId="0" xfId="0" applyNumberFormat="1" applyFont="1"/>
    <xf numFmtId="164" fontId="0" fillId="0" borderId="0" xfId="0" applyNumberFormat="1" applyAlignment="1">
      <alignment horizontal="right"/>
    </xf>
    <xf numFmtId="0" fontId="5" fillId="2" borderId="0" xfId="0" applyFont="1" applyFill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0" borderId="9" xfId="0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/>
    <xf numFmtId="0" fontId="13" fillId="0" borderId="0" xfId="0" applyFont="1"/>
    <xf numFmtId="0" fontId="10" fillId="0" borderId="17" xfId="0" applyFont="1" applyBorder="1" applyAlignment="1">
      <alignment horizontal="center" wrapText="1"/>
    </xf>
    <xf numFmtId="0" fontId="3" fillId="0" borderId="0" xfId="0" applyFont="1"/>
    <xf numFmtId="0" fontId="3" fillId="4" borderId="0" xfId="0" applyFont="1" applyFill="1"/>
    <xf numFmtId="47" fontId="14" fillId="2" borderId="7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2" fillId="5" borderId="4" xfId="0" applyNumberFormat="1" applyFont="1" applyFill="1" applyBorder="1" applyAlignment="1">
      <alignment horizontal="center"/>
    </xf>
    <xf numFmtId="164" fontId="2" fillId="5" borderId="0" xfId="0" applyNumberFormat="1" applyFont="1" applyFill="1" applyAlignment="1">
      <alignment horizontal="center"/>
    </xf>
    <xf numFmtId="164" fontId="15" fillId="4" borderId="18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5" borderId="21" xfId="0" applyNumberFormat="1" applyFont="1" applyFill="1" applyBorder="1" applyAlignment="1">
      <alignment horizontal="center"/>
    </xf>
    <xf numFmtId="0" fontId="0" fillId="2" borderId="0" xfId="0" applyFill="1"/>
    <xf numFmtId="47" fontId="0" fillId="0" borderId="0" xfId="0" applyNumberFormat="1"/>
    <xf numFmtId="164" fontId="15" fillId="6" borderId="11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5" borderId="22" xfId="0" applyNumberFormat="1" applyFont="1" applyFill="1" applyBorder="1" applyAlignment="1">
      <alignment horizontal="center"/>
    </xf>
    <xf numFmtId="164" fontId="15" fillId="4" borderId="11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164" fontId="15" fillId="6" borderId="18" xfId="0" applyNumberFormat="1" applyFont="1" applyFill="1" applyBorder="1" applyAlignment="1">
      <alignment horizontal="center"/>
    </xf>
    <xf numFmtId="164" fontId="2" fillId="5" borderId="12" xfId="0" applyNumberFormat="1" applyFont="1" applyFill="1" applyBorder="1" applyAlignment="1">
      <alignment horizontal="center"/>
    </xf>
    <xf numFmtId="164" fontId="2" fillId="5" borderId="13" xfId="0" applyNumberFormat="1" applyFont="1" applyFill="1" applyBorder="1" applyAlignment="1">
      <alignment horizontal="center"/>
    </xf>
    <xf numFmtId="164" fontId="15" fillId="6" borderId="23" xfId="0" applyNumberFormat="1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66675</xdr:rowOff>
    </xdr:from>
    <xdr:to>
      <xdr:col>2</xdr:col>
      <xdr:colOff>987215</xdr:colOff>
      <xdr:row>1</xdr:row>
      <xdr:rowOff>295275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4914627-DC21-45E5-BE60-235E95069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66675"/>
          <a:ext cx="2187365" cy="1504950"/>
        </a:xfrm>
        <a:prstGeom prst="rect">
          <a:avLst/>
        </a:prstGeom>
      </xdr:spPr>
    </xdr:pic>
    <xdr:clientData/>
  </xdr:twoCellAnchor>
  <xdr:twoCellAnchor>
    <xdr:from>
      <xdr:col>34</xdr:col>
      <xdr:colOff>180975</xdr:colOff>
      <xdr:row>3</xdr:row>
      <xdr:rowOff>142875</xdr:rowOff>
    </xdr:from>
    <xdr:to>
      <xdr:col>34</xdr:col>
      <xdr:colOff>457200</xdr:colOff>
      <xdr:row>5</xdr:row>
      <xdr:rowOff>114300</xdr:rowOff>
    </xdr:to>
    <xdr:sp macro="" textlink="">
      <xdr:nvSpPr>
        <xdr:cNvPr id="3" name="Pijl: omlaag 2">
          <a:extLst>
            <a:ext uri="{FF2B5EF4-FFF2-40B4-BE49-F238E27FC236}">
              <a16:creationId xmlns:a16="http://schemas.microsoft.com/office/drawing/2014/main" id="{CE4E8A4B-FC40-4C6F-8911-B3C81D6C4851}"/>
            </a:ext>
          </a:extLst>
        </xdr:cNvPr>
        <xdr:cNvSpPr/>
      </xdr:nvSpPr>
      <xdr:spPr>
        <a:xfrm>
          <a:off x="11630025" y="2114550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35</xdr:col>
      <xdr:colOff>190500</xdr:colOff>
      <xdr:row>3</xdr:row>
      <xdr:rowOff>142875</xdr:rowOff>
    </xdr:from>
    <xdr:to>
      <xdr:col>35</xdr:col>
      <xdr:colOff>466725</xdr:colOff>
      <xdr:row>5</xdr:row>
      <xdr:rowOff>114300</xdr:rowOff>
    </xdr:to>
    <xdr:sp macro="" textlink="">
      <xdr:nvSpPr>
        <xdr:cNvPr id="4" name="Pijl: omlaag 3">
          <a:extLst>
            <a:ext uri="{FF2B5EF4-FFF2-40B4-BE49-F238E27FC236}">
              <a16:creationId xmlns:a16="http://schemas.microsoft.com/office/drawing/2014/main" id="{FCBCB038-E2C0-478F-9934-4D6DF7819042}"/>
            </a:ext>
          </a:extLst>
        </xdr:cNvPr>
        <xdr:cNvSpPr/>
      </xdr:nvSpPr>
      <xdr:spPr>
        <a:xfrm>
          <a:off x="12249150" y="2114550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38</xdr:col>
      <xdr:colOff>190500</xdr:colOff>
      <xdr:row>3</xdr:row>
      <xdr:rowOff>152400</xdr:rowOff>
    </xdr:from>
    <xdr:to>
      <xdr:col>38</xdr:col>
      <xdr:colOff>466725</xdr:colOff>
      <xdr:row>5</xdr:row>
      <xdr:rowOff>123825</xdr:rowOff>
    </xdr:to>
    <xdr:sp macro="" textlink="">
      <xdr:nvSpPr>
        <xdr:cNvPr id="5" name="Pijl: omlaag 4">
          <a:extLst>
            <a:ext uri="{FF2B5EF4-FFF2-40B4-BE49-F238E27FC236}">
              <a16:creationId xmlns:a16="http://schemas.microsoft.com/office/drawing/2014/main" id="{ED950330-D87F-4B53-9A33-C647C1DE3CA4}"/>
            </a:ext>
          </a:extLst>
        </xdr:cNvPr>
        <xdr:cNvSpPr/>
      </xdr:nvSpPr>
      <xdr:spPr>
        <a:xfrm>
          <a:off x="14563725" y="2124075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39</xdr:col>
      <xdr:colOff>200025</xdr:colOff>
      <xdr:row>3</xdr:row>
      <xdr:rowOff>152400</xdr:rowOff>
    </xdr:from>
    <xdr:to>
      <xdr:col>39</xdr:col>
      <xdr:colOff>476250</xdr:colOff>
      <xdr:row>5</xdr:row>
      <xdr:rowOff>123825</xdr:rowOff>
    </xdr:to>
    <xdr:sp macro="" textlink="">
      <xdr:nvSpPr>
        <xdr:cNvPr id="6" name="Pijl: omlaag 5">
          <a:extLst>
            <a:ext uri="{FF2B5EF4-FFF2-40B4-BE49-F238E27FC236}">
              <a16:creationId xmlns:a16="http://schemas.microsoft.com/office/drawing/2014/main" id="{8B963430-D1CD-4B27-B267-C129840523B8}"/>
            </a:ext>
          </a:extLst>
        </xdr:cNvPr>
        <xdr:cNvSpPr/>
      </xdr:nvSpPr>
      <xdr:spPr>
        <a:xfrm>
          <a:off x="15182850" y="2124075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66675</xdr:rowOff>
    </xdr:from>
    <xdr:to>
      <xdr:col>2</xdr:col>
      <xdr:colOff>987215</xdr:colOff>
      <xdr:row>1</xdr:row>
      <xdr:rowOff>295275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2D95B80-D6E6-4437-9379-60276CA37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66675"/>
          <a:ext cx="2187365" cy="1504950"/>
        </a:xfrm>
        <a:prstGeom prst="rect">
          <a:avLst/>
        </a:prstGeom>
      </xdr:spPr>
    </xdr:pic>
    <xdr:clientData/>
  </xdr:twoCellAnchor>
  <xdr:twoCellAnchor>
    <xdr:from>
      <xdr:col>34</xdr:col>
      <xdr:colOff>180975</xdr:colOff>
      <xdr:row>3</xdr:row>
      <xdr:rowOff>142875</xdr:rowOff>
    </xdr:from>
    <xdr:to>
      <xdr:col>34</xdr:col>
      <xdr:colOff>457200</xdr:colOff>
      <xdr:row>5</xdr:row>
      <xdr:rowOff>114300</xdr:rowOff>
    </xdr:to>
    <xdr:sp macro="" textlink="">
      <xdr:nvSpPr>
        <xdr:cNvPr id="3" name="Pijl: omlaag 2">
          <a:extLst>
            <a:ext uri="{FF2B5EF4-FFF2-40B4-BE49-F238E27FC236}">
              <a16:creationId xmlns:a16="http://schemas.microsoft.com/office/drawing/2014/main" id="{DCED5E39-D546-4F3F-97B3-10E7E1C1CB8B}"/>
            </a:ext>
          </a:extLst>
        </xdr:cNvPr>
        <xdr:cNvSpPr/>
      </xdr:nvSpPr>
      <xdr:spPr>
        <a:xfrm>
          <a:off x="8763000" y="2114550"/>
          <a:ext cx="0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35</xdr:col>
      <xdr:colOff>190500</xdr:colOff>
      <xdr:row>3</xdr:row>
      <xdr:rowOff>142875</xdr:rowOff>
    </xdr:from>
    <xdr:to>
      <xdr:col>35</xdr:col>
      <xdr:colOff>466725</xdr:colOff>
      <xdr:row>5</xdr:row>
      <xdr:rowOff>114300</xdr:rowOff>
    </xdr:to>
    <xdr:sp macro="" textlink="">
      <xdr:nvSpPr>
        <xdr:cNvPr id="4" name="Pijl: omlaag 3">
          <a:extLst>
            <a:ext uri="{FF2B5EF4-FFF2-40B4-BE49-F238E27FC236}">
              <a16:creationId xmlns:a16="http://schemas.microsoft.com/office/drawing/2014/main" id="{0F8D50ED-C519-4F37-8808-C7C57D340B73}"/>
            </a:ext>
          </a:extLst>
        </xdr:cNvPr>
        <xdr:cNvSpPr/>
      </xdr:nvSpPr>
      <xdr:spPr>
        <a:xfrm>
          <a:off x="8763000" y="2114550"/>
          <a:ext cx="0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38</xdr:col>
      <xdr:colOff>190500</xdr:colOff>
      <xdr:row>3</xdr:row>
      <xdr:rowOff>152400</xdr:rowOff>
    </xdr:from>
    <xdr:to>
      <xdr:col>38</xdr:col>
      <xdr:colOff>466725</xdr:colOff>
      <xdr:row>5</xdr:row>
      <xdr:rowOff>123825</xdr:rowOff>
    </xdr:to>
    <xdr:sp macro="" textlink="">
      <xdr:nvSpPr>
        <xdr:cNvPr id="5" name="Pijl: omlaag 4">
          <a:extLst>
            <a:ext uri="{FF2B5EF4-FFF2-40B4-BE49-F238E27FC236}">
              <a16:creationId xmlns:a16="http://schemas.microsoft.com/office/drawing/2014/main" id="{6A7A5F0F-5E56-41D0-8E21-2ADF0BBAF562}"/>
            </a:ext>
          </a:extLst>
        </xdr:cNvPr>
        <xdr:cNvSpPr/>
      </xdr:nvSpPr>
      <xdr:spPr>
        <a:xfrm>
          <a:off x="8763000" y="2124075"/>
          <a:ext cx="0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39</xdr:col>
      <xdr:colOff>200025</xdr:colOff>
      <xdr:row>3</xdr:row>
      <xdr:rowOff>152400</xdr:rowOff>
    </xdr:from>
    <xdr:to>
      <xdr:col>39</xdr:col>
      <xdr:colOff>476250</xdr:colOff>
      <xdr:row>5</xdr:row>
      <xdr:rowOff>123825</xdr:rowOff>
    </xdr:to>
    <xdr:sp macro="" textlink="">
      <xdr:nvSpPr>
        <xdr:cNvPr id="6" name="Pijl: omlaag 5">
          <a:extLst>
            <a:ext uri="{FF2B5EF4-FFF2-40B4-BE49-F238E27FC236}">
              <a16:creationId xmlns:a16="http://schemas.microsoft.com/office/drawing/2014/main" id="{154EF92C-C276-4870-ACEA-ABAA1E7661B8}"/>
            </a:ext>
          </a:extLst>
        </xdr:cNvPr>
        <xdr:cNvSpPr/>
      </xdr:nvSpPr>
      <xdr:spPr>
        <a:xfrm>
          <a:off x="8763000" y="2124075"/>
          <a:ext cx="0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409%20dimi-uitslag%20Hem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20515%20DiMi-uitslag%20Hem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ensheet"/>
      <sheetName val="Masterdata"/>
    </sheetNames>
    <sheetDataSet>
      <sheetData sheetId="0"/>
      <sheetData sheetId="1">
        <row r="2">
          <cell r="B2" t="str">
            <v>Categorie roeiers</v>
          </cell>
          <cell r="C2" t="str">
            <v>Roeier factor</v>
          </cell>
          <cell r="E2" t="str">
            <v>Boot type</v>
          </cell>
          <cell r="F2" t="str">
            <v>Boot factor</v>
          </cell>
        </row>
        <row r="3">
          <cell r="B3" t="str">
            <v>M10</v>
          </cell>
          <cell r="C3">
            <v>0.73</v>
          </cell>
          <cell r="E3" t="str">
            <v>8+</v>
          </cell>
          <cell r="F3">
            <v>1.23</v>
          </cell>
        </row>
        <row r="4">
          <cell r="B4" t="str">
            <v>M11</v>
          </cell>
          <cell r="C4">
            <v>0.75</v>
          </cell>
          <cell r="E4" t="str">
            <v>8x+</v>
          </cell>
          <cell r="F4">
            <v>1.25</v>
          </cell>
        </row>
        <row r="5">
          <cell r="B5" t="str">
            <v>M12</v>
          </cell>
          <cell r="C5">
            <v>0.77</v>
          </cell>
          <cell r="E5" t="str">
            <v>4x+</v>
          </cell>
          <cell r="F5">
            <v>1.1200000000000001</v>
          </cell>
        </row>
        <row r="6">
          <cell r="B6" t="str">
            <v>M13</v>
          </cell>
          <cell r="C6">
            <v>0.79</v>
          </cell>
          <cell r="E6" t="str">
            <v>4x</v>
          </cell>
          <cell r="F6">
            <v>1.1625000000000001</v>
          </cell>
        </row>
        <row r="7">
          <cell r="B7" t="str">
            <v>M14</v>
          </cell>
          <cell r="C7">
            <v>0.81</v>
          </cell>
          <cell r="E7" t="str">
            <v>4+</v>
          </cell>
          <cell r="F7">
            <v>1.0925</v>
          </cell>
        </row>
        <row r="8">
          <cell r="B8" t="str">
            <v>M15</v>
          </cell>
          <cell r="C8">
            <v>0.83</v>
          </cell>
          <cell r="E8" t="str">
            <v>4-</v>
          </cell>
          <cell r="F8">
            <v>1.1425000000000001</v>
          </cell>
        </row>
        <row r="9">
          <cell r="B9" t="str">
            <v>M16</v>
          </cell>
          <cell r="C9">
            <v>0.85</v>
          </cell>
          <cell r="E9" t="str">
            <v>2x</v>
          </cell>
          <cell r="F9">
            <v>1.0825</v>
          </cell>
        </row>
        <row r="10">
          <cell r="B10" t="str">
            <v>M17</v>
          </cell>
          <cell r="C10">
            <v>0.86099999999999999</v>
          </cell>
          <cell r="E10" t="str">
            <v>2+</v>
          </cell>
          <cell r="F10">
            <v>0.94</v>
          </cell>
        </row>
        <row r="11">
          <cell r="B11" t="str">
            <v>M18</v>
          </cell>
          <cell r="C11">
            <v>0.871</v>
          </cell>
          <cell r="E11" t="str">
            <v>2-</v>
          </cell>
          <cell r="F11">
            <v>1.0349999999999999</v>
          </cell>
        </row>
        <row r="12">
          <cell r="B12" t="str">
            <v>M19</v>
          </cell>
          <cell r="C12">
            <v>0.9</v>
          </cell>
          <cell r="E12" t="str">
            <v>1x</v>
          </cell>
          <cell r="F12">
            <v>1</v>
          </cell>
        </row>
        <row r="13">
          <cell r="B13" t="str">
            <v>J10</v>
          </cell>
          <cell r="C13">
            <v>0.8</v>
          </cell>
          <cell r="E13" t="str">
            <v>C4x+</v>
          </cell>
          <cell r="F13">
            <v>1</v>
          </cell>
        </row>
        <row r="14">
          <cell r="B14" t="str">
            <v>J11</v>
          </cell>
          <cell r="C14">
            <v>0.82</v>
          </cell>
          <cell r="E14" t="str">
            <v>C4+</v>
          </cell>
          <cell r="F14">
            <v>0.98329999999999995</v>
          </cell>
        </row>
        <row r="15">
          <cell r="B15" t="str">
            <v>J12</v>
          </cell>
          <cell r="C15">
            <v>0.84</v>
          </cell>
          <cell r="E15" t="str">
            <v>C4x</v>
          </cell>
          <cell r="F15">
            <v>1.08</v>
          </cell>
        </row>
        <row r="16">
          <cell r="B16" t="str">
            <v>J13</v>
          </cell>
          <cell r="C16">
            <v>0.86399999999999999</v>
          </cell>
          <cell r="E16" t="str">
            <v>Zee4</v>
          </cell>
          <cell r="F16">
            <v>1.039833</v>
          </cell>
        </row>
        <row r="17">
          <cell r="B17" t="str">
            <v>J14</v>
          </cell>
          <cell r="C17">
            <v>0.89100000000000001</v>
          </cell>
          <cell r="E17" t="str">
            <v>C3x+</v>
          </cell>
          <cell r="F17">
            <v>0.98250000000000004</v>
          </cell>
        </row>
        <row r="18">
          <cell r="B18" t="str">
            <v>J15</v>
          </cell>
          <cell r="C18">
            <v>0.91800000000000004</v>
          </cell>
          <cell r="E18" t="str">
            <v>C3x</v>
          </cell>
          <cell r="F18">
            <v>1.04</v>
          </cell>
        </row>
        <row r="19">
          <cell r="B19" t="str">
            <v>J16</v>
          </cell>
          <cell r="C19">
            <v>0.94499999999999995</v>
          </cell>
          <cell r="E19" t="str">
            <v>C2x</v>
          </cell>
          <cell r="F19">
            <v>1.01776</v>
          </cell>
        </row>
        <row r="20">
          <cell r="B20" t="str">
            <v>J17</v>
          </cell>
          <cell r="C20">
            <v>0.95699999999999996</v>
          </cell>
          <cell r="E20" t="str">
            <v>C2+</v>
          </cell>
          <cell r="F20">
            <v>0.94</v>
          </cell>
        </row>
        <row r="21">
          <cell r="B21" t="str">
            <v>J18</v>
          </cell>
          <cell r="C21">
            <v>0.96799999999999997</v>
          </cell>
          <cell r="E21" t="str">
            <v>C2x+</v>
          </cell>
          <cell r="F21">
            <v>0.92500000000000004</v>
          </cell>
        </row>
        <row r="22">
          <cell r="B22" t="str">
            <v>J19</v>
          </cell>
          <cell r="C22">
            <v>1</v>
          </cell>
          <cell r="E22" t="str">
            <v>C1x</v>
          </cell>
          <cell r="F22">
            <v>0.85</v>
          </cell>
        </row>
        <row r="23">
          <cell r="E23" t="str">
            <v>W2x+</v>
          </cell>
          <cell r="F23">
            <v>0.82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ensheet"/>
      <sheetName val="Masterdata"/>
    </sheetNames>
    <sheetDataSet>
      <sheetData sheetId="0"/>
      <sheetData sheetId="1">
        <row r="2">
          <cell r="B2" t="str">
            <v>Categorie roeiers</v>
          </cell>
          <cell r="C2" t="str">
            <v>Roeier factor</v>
          </cell>
          <cell r="E2" t="str">
            <v>Boot type</v>
          </cell>
          <cell r="F2" t="str">
            <v>Boot factor</v>
          </cell>
        </row>
        <row r="3">
          <cell r="B3" t="str">
            <v>M10</v>
          </cell>
          <cell r="C3">
            <v>0.73</v>
          </cell>
          <cell r="E3" t="str">
            <v>8+</v>
          </cell>
          <cell r="F3">
            <v>1.23</v>
          </cell>
        </row>
        <row r="4">
          <cell r="B4" t="str">
            <v>M11</v>
          </cell>
          <cell r="C4">
            <v>0.75</v>
          </cell>
          <cell r="E4" t="str">
            <v>8x+</v>
          </cell>
          <cell r="F4">
            <v>1.25</v>
          </cell>
        </row>
        <row r="5">
          <cell r="B5" t="str">
            <v>M12</v>
          </cell>
          <cell r="C5">
            <v>0.77</v>
          </cell>
          <cell r="E5" t="str">
            <v>4x+</v>
          </cell>
          <cell r="F5">
            <v>1.1200000000000001</v>
          </cell>
        </row>
        <row r="6">
          <cell r="B6" t="str">
            <v>M13</v>
          </cell>
          <cell r="C6">
            <v>0.79</v>
          </cell>
          <cell r="E6" t="str">
            <v>4x</v>
          </cell>
          <cell r="F6">
            <v>1.1625000000000001</v>
          </cell>
        </row>
        <row r="7">
          <cell r="B7" t="str">
            <v>M14</v>
          </cell>
          <cell r="C7">
            <v>0.81</v>
          </cell>
          <cell r="E7" t="str">
            <v>4+</v>
          </cell>
          <cell r="F7">
            <v>1.0925</v>
          </cell>
        </row>
        <row r="8">
          <cell r="B8" t="str">
            <v>M15</v>
          </cell>
          <cell r="C8">
            <v>0.83</v>
          </cell>
          <cell r="E8" t="str">
            <v>4-</v>
          </cell>
          <cell r="F8">
            <v>1.1425000000000001</v>
          </cell>
        </row>
        <row r="9">
          <cell r="B9" t="str">
            <v>M16</v>
          </cell>
          <cell r="C9">
            <v>0.85</v>
          </cell>
          <cell r="E9" t="str">
            <v>2x</v>
          </cell>
          <cell r="F9">
            <v>1.0825</v>
          </cell>
        </row>
        <row r="10">
          <cell r="B10" t="str">
            <v>M17</v>
          </cell>
          <cell r="C10">
            <v>0.86099999999999999</v>
          </cell>
          <cell r="E10" t="str">
            <v>2+</v>
          </cell>
          <cell r="F10">
            <v>0.94</v>
          </cell>
        </row>
        <row r="11">
          <cell r="B11" t="str">
            <v>M18</v>
          </cell>
          <cell r="C11">
            <v>0.871</v>
          </cell>
          <cell r="E11" t="str">
            <v>2-</v>
          </cell>
          <cell r="F11">
            <v>1.0349999999999999</v>
          </cell>
        </row>
        <row r="12">
          <cell r="B12" t="str">
            <v>M19</v>
          </cell>
          <cell r="C12">
            <v>0.9</v>
          </cell>
          <cell r="E12" t="str">
            <v>1x</v>
          </cell>
          <cell r="F12">
            <v>1</v>
          </cell>
        </row>
        <row r="13">
          <cell r="B13" t="str">
            <v>J10</v>
          </cell>
          <cell r="C13">
            <v>0.8</v>
          </cell>
          <cell r="E13" t="str">
            <v>C4x+</v>
          </cell>
          <cell r="F13">
            <v>1</v>
          </cell>
        </row>
        <row r="14">
          <cell r="B14" t="str">
            <v>J11</v>
          </cell>
          <cell r="C14">
            <v>0.82</v>
          </cell>
          <cell r="E14" t="str">
            <v>C4+</v>
          </cell>
          <cell r="F14">
            <v>0.98329999999999995</v>
          </cell>
        </row>
        <row r="15">
          <cell r="B15" t="str">
            <v>J12</v>
          </cell>
          <cell r="C15">
            <v>0.84</v>
          </cell>
          <cell r="E15" t="str">
            <v>C4x</v>
          </cell>
          <cell r="F15">
            <v>1.08</v>
          </cell>
        </row>
        <row r="16">
          <cell r="B16" t="str">
            <v>J13</v>
          </cell>
          <cell r="C16">
            <v>0.86399999999999999</v>
          </cell>
          <cell r="E16" t="str">
            <v>Zee4</v>
          </cell>
          <cell r="F16">
            <v>1.039833</v>
          </cell>
        </row>
        <row r="17">
          <cell r="B17" t="str">
            <v>J14</v>
          </cell>
          <cell r="C17">
            <v>0.89100000000000001</v>
          </cell>
          <cell r="E17" t="str">
            <v>C3x+</v>
          </cell>
          <cell r="F17">
            <v>0.98250000000000004</v>
          </cell>
        </row>
        <row r="18">
          <cell r="B18" t="str">
            <v>J15</v>
          </cell>
          <cell r="C18">
            <v>0.91800000000000004</v>
          </cell>
          <cell r="E18" t="str">
            <v>C3x</v>
          </cell>
          <cell r="F18">
            <v>1.04</v>
          </cell>
        </row>
        <row r="19">
          <cell r="B19" t="str">
            <v>J16</v>
          </cell>
          <cell r="C19">
            <v>0.94499999999999995</v>
          </cell>
          <cell r="E19" t="str">
            <v>C2x</v>
          </cell>
          <cell r="F19">
            <v>1.01776</v>
          </cell>
        </row>
        <row r="20">
          <cell r="B20" t="str">
            <v>J17</v>
          </cell>
          <cell r="C20">
            <v>0.95699999999999996</v>
          </cell>
          <cell r="E20" t="str">
            <v>C2+</v>
          </cell>
          <cell r="F20">
            <v>0.94</v>
          </cell>
        </row>
        <row r="21">
          <cell r="B21" t="str">
            <v>J18</v>
          </cell>
          <cell r="C21">
            <v>0.96799999999999997</v>
          </cell>
          <cell r="E21" t="str">
            <v>C2x+</v>
          </cell>
          <cell r="F21">
            <v>0.92500000000000004</v>
          </cell>
        </row>
        <row r="22">
          <cell r="B22" t="str">
            <v>J19</v>
          </cell>
          <cell r="C22">
            <v>1</v>
          </cell>
          <cell r="E22" t="str">
            <v>C1x</v>
          </cell>
          <cell r="F22">
            <v>0.85</v>
          </cell>
        </row>
        <row r="23">
          <cell r="E23" t="str">
            <v>W2x+</v>
          </cell>
          <cell r="F23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AF8-098A-40EA-B349-F6138AC5C975}">
  <sheetPr>
    <pageSetUpPr fitToPage="1"/>
  </sheetPr>
  <dimension ref="A1:AO57"/>
  <sheetViews>
    <sheetView showGridLines="0" tabSelected="1" topLeftCell="A2" zoomScale="110" zoomScaleNormal="110" workbookViewId="0">
      <selection activeCell="B11" sqref="B11"/>
    </sheetView>
  </sheetViews>
  <sheetFormatPr defaultRowHeight="15" outlineLevelRow="1" outlineLevelCol="1" x14ac:dyDescent="0.25"/>
  <cols>
    <col min="1" max="1" width="13.28515625" bestFit="1" customWidth="1"/>
    <col min="2" max="2" width="19.42578125" customWidth="1"/>
    <col min="3" max="3" width="16.28515625" customWidth="1"/>
    <col min="4" max="4" width="14" hidden="1" customWidth="1"/>
    <col min="5" max="5" width="12.7109375" customWidth="1"/>
    <col min="6" max="6" width="3" customWidth="1"/>
    <col min="7" max="8" width="10" style="1" customWidth="1"/>
    <col min="9" max="9" width="3" style="1" customWidth="1"/>
    <col min="10" max="12" width="12.28515625" style="1" customWidth="1"/>
    <col min="13" max="13" width="4" customWidth="1"/>
    <col min="14" max="17" width="7.85546875" customWidth="1"/>
    <col min="18" max="21" width="7.85546875" hidden="1" customWidth="1" outlineLevel="1"/>
    <col min="22" max="22" width="9.42578125" customWidth="1" collapsed="1"/>
    <col min="23" max="24" width="7.85546875" hidden="1" customWidth="1" outlineLevel="1"/>
    <col min="25" max="25" width="9.140625" style="3" hidden="1" customWidth="1" outlineLevel="1"/>
    <col min="26" max="33" width="9.140625" hidden="1" customWidth="1" outlineLevel="1"/>
    <col min="34" max="34" width="2.85546875" customWidth="1" collapsed="1"/>
    <col min="35" max="36" width="9.140625" customWidth="1"/>
    <col min="37" max="37" width="16.42578125" customWidth="1"/>
    <col min="38" max="40" width="9.140625" customWidth="1"/>
    <col min="41" max="41" width="16.42578125" customWidth="1"/>
    <col min="42" max="44" width="9.140625" customWidth="1"/>
  </cols>
  <sheetData>
    <row r="1" spans="1:41" ht="100.5" customHeight="1" x14ac:dyDescent="0.5">
      <c r="I1" s="2" t="s">
        <v>0</v>
      </c>
    </row>
    <row r="2" spans="1:41" ht="33.75" x14ac:dyDescent="0.5">
      <c r="B2" s="4"/>
      <c r="C2" s="5"/>
      <c r="H2" s="6"/>
      <c r="I2" s="6"/>
    </row>
    <row r="3" spans="1:41" ht="21" x14ac:dyDescent="0.35">
      <c r="B3" s="7" t="s">
        <v>1</v>
      </c>
      <c r="C3" s="8">
        <v>44695</v>
      </c>
      <c r="D3" s="9"/>
      <c r="G3" s="10"/>
      <c r="H3" s="6"/>
      <c r="I3" s="6"/>
    </row>
    <row r="4" spans="1:41" ht="21" x14ac:dyDescent="0.35">
      <c r="B4" s="7" t="s">
        <v>2</v>
      </c>
      <c r="C4" s="11" t="s">
        <v>3</v>
      </c>
      <c r="D4" s="9"/>
      <c r="G4" s="10"/>
      <c r="H4" s="6"/>
      <c r="I4" s="6"/>
      <c r="AK4">
        <v>6</v>
      </c>
    </row>
    <row r="5" spans="1:41" ht="13.5" customHeight="1" thickBot="1" x14ac:dyDescent="0.3">
      <c r="G5" s="10"/>
    </row>
    <row r="6" spans="1:41" ht="13.5" customHeight="1" thickBot="1" x14ac:dyDescent="0.4">
      <c r="C6" s="5"/>
      <c r="G6" s="10"/>
      <c r="J6" s="12"/>
      <c r="K6" s="13"/>
      <c r="L6" s="14"/>
    </row>
    <row r="7" spans="1:41" s="15" customFormat="1" ht="45" customHeight="1" x14ac:dyDescent="0.25">
      <c r="C7" s="16" t="s">
        <v>4</v>
      </c>
      <c r="D7" s="16" t="s">
        <v>5</v>
      </c>
      <c r="E7" s="16" t="s">
        <v>6</v>
      </c>
      <c r="F7"/>
      <c r="G7" s="16" t="s">
        <v>7</v>
      </c>
      <c r="H7" s="16" t="s">
        <v>8</v>
      </c>
      <c r="I7" s="16"/>
      <c r="J7" s="17" t="s">
        <v>9</v>
      </c>
      <c r="K7" s="18"/>
      <c r="L7" s="19"/>
      <c r="N7" s="20" t="s">
        <v>10</v>
      </c>
      <c r="O7" s="21"/>
      <c r="P7" s="21"/>
      <c r="Q7" s="21"/>
      <c r="R7" s="21"/>
      <c r="S7" s="21"/>
      <c r="T7" s="21"/>
      <c r="U7" s="22"/>
      <c r="V7" s="23" t="s">
        <v>11</v>
      </c>
      <c r="W7"/>
      <c r="Y7" s="24"/>
      <c r="AH7" s="25"/>
    </row>
    <row r="8" spans="1:41" s="15" customFormat="1" ht="15.75" thickBot="1" x14ac:dyDescent="0.3">
      <c r="B8" s="15" t="s">
        <v>12</v>
      </c>
      <c r="C8" s="26">
        <v>1000</v>
      </c>
      <c r="D8" s="26">
        <v>500</v>
      </c>
      <c r="E8" s="26">
        <v>250</v>
      </c>
      <c r="F8"/>
      <c r="G8" s="10"/>
      <c r="J8" s="25"/>
      <c r="L8" s="27"/>
      <c r="N8" s="25"/>
      <c r="U8" s="27"/>
      <c r="V8" s="28"/>
      <c r="W8" s="29" t="s">
        <v>13</v>
      </c>
      <c r="X8" s="29" t="s">
        <v>14</v>
      </c>
      <c r="Y8" s="24"/>
      <c r="AH8" s="25"/>
      <c r="AI8" s="30" t="s">
        <v>15</v>
      </c>
      <c r="AM8" s="30" t="s">
        <v>15</v>
      </c>
    </row>
    <row r="9" spans="1:41" ht="32.25" customHeight="1" thickBot="1" x14ac:dyDescent="0.3">
      <c r="B9" s="15"/>
      <c r="C9" s="31" t="s">
        <v>16</v>
      </c>
      <c r="D9" s="31"/>
      <c r="E9" s="31"/>
      <c r="G9" s="10"/>
      <c r="J9" s="32" t="s">
        <v>17</v>
      </c>
      <c r="K9" s="33" t="s">
        <v>18</v>
      </c>
      <c r="L9" s="34" t="s">
        <v>19</v>
      </c>
      <c r="N9" s="35"/>
      <c r="O9" s="36"/>
      <c r="P9" s="36"/>
      <c r="Q9" s="36"/>
      <c r="R9" s="36"/>
      <c r="S9" s="36"/>
      <c r="T9" s="36"/>
      <c r="U9" s="37"/>
      <c r="V9" s="38"/>
      <c r="W9" s="29"/>
      <c r="X9" s="29"/>
      <c r="Y9" s="39" t="s">
        <v>20</v>
      </c>
      <c r="Z9" s="40" t="s">
        <v>21</v>
      </c>
      <c r="AA9" s="41"/>
      <c r="AB9" s="41"/>
      <c r="AC9" s="41"/>
      <c r="AD9" s="41"/>
      <c r="AE9" s="41"/>
      <c r="AF9" s="41"/>
      <c r="AG9" s="41"/>
      <c r="AH9" s="42"/>
      <c r="AI9" s="43" t="s">
        <v>22</v>
      </c>
      <c r="AJ9" s="43" t="s">
        <v>23</v>
      </c>
      <c r="AK9" s="44" t="s">
        <v>24</v>
      </c>
      <c r="AM9" s="43" t="s">
        <v>22</v>
      </c>
      <c r="AN9" s="43" t="s">
        <v>23</v>
      </c>
      <c r="AO9" s="44" t="s">
        <v>25</v>
      </c>
    </row>
    <row r="10" spans="1:41" ht="22.5" customHeight="1" x14ac:dyDescent="0.25">
      <c r="A10" t="s">
        <v>3</v>
      </c>
      <c r="B10" s="46" t="s">
        <v>90</v>
      </c>
      <c r="C10" s="47">
        <v>2.4930555555555539E-3</v>
      </c>
      <c r="D10" s="47"/>
      <c r="E10" s="47">
        <v>6.1979166666666649E-4</v>
      </c>
      <c r="F10" s="64"/>
      <c r="G10" s="48">
        <f t="shared" ref="G10:H25" si="0">W10</f>
        <v>0.91800000000000004</v>
      </c>
      <c r="H10" s="48">
        <f t="shared" si="0"/>
        <v>1.0825</v>
      </c>
      <c r="I10" s="49"/>
      <c r="J10" s="50">
        <f t="shared" ref="J10:J50" si="1">IFERROR((500/$C$8*C10+500/$D$8*D10)*G10*H10,"")</f>
        <v>1.2387182812499992E-3</v>
      </c>
      <c r="K10" s="51">
        <f t="shared" ref="K10:K50" si="2">IFERROR(500/$E$8*E10*G10*H10,"")</f>
        <v>1.2318173437499997E-3</v>
      </c>
      <c r="L10" s="65">
        <f t="shared" ref="L10:L24" si="3">SUM(J10:K10)</f>
        <v>2.4705356249999991E-3</v>
      </c>
      <c r="N10" s="53" t="s">
        <v>39</v>
      </c>
      <c r="O10" s="54" t="s">
        <v>39</v>
      </c>
      <c r="P10" s="54"/>
      <c r="Q10" s="54"/>
      <c r="R10" s="55"/>
      <c r="S10" s="55"/>
      <c r="T10" s="55"/>
      <c r="U10" s="56"/>
      <c r="V10" s="57" t="s">
        <v>91</v>
      </c>
      <c r="W10" s="58">
        <f t="shared" ref="W10:W24" si="4">SUM(Z10:AG10)/Y10</f>
        <v>0.91800000000000004</v>
      </c>
      <c r="X10" s="59">
        <f>VLOOKUP(V10,[2]Masterdata!$E:$F,2,0)</f>
        <v>1.0825</v>
      </c>
      <c r="Y10" s="3">
        <f t="shared" ref="Y10:Y50" si="5">COUNTA(N10:U10)</f>
        <v>2</v>
      </c>
      <c r="Z10">
        <f>IFERROR(VLOOKUP(N10,[2]Masterdata!$B:$C,2,0),0)</f>
        <v>0.91800000000000004</v>
      </c>
      <c r="AA10">
        <f>IFERROR(VLOOKUP(O10,[2]Masterdata!$B:$C,2,0),0)</f>
        <v>0.91800000000000004</v>
      </c>
      <c r="AB10">
        <f>IFERROR(VLOOKUP(P10,[2]Masterdata!$B:$C,2,0),0)</f>
        <v>0</v>
      </c>
      <c r="AC10">
        <f>IFERROR(VLOOKUP(Q10,[2]Masterdata!$B:$C,2,0),0)</f>
        <v>0</v>
      </c>
      <c r="AD10">
        <f>IFERROR(VLOOKUP(R10,[2]Masterdata!$B:$C,2,0),0)</f>
        <v>0</v>
      </c>
      <c r="AE10">
        <f>IFERROR(VLOOKUP(S10,[2]Masterdata!$B:$C,2,0),0)</f>
        <v>0</v>
      </c>
      <c r="AF10">
        <f>IFERROR(VLOOKUP(T10,[2]Masterdata!$B:$C,2,0),0)</f>
        <v>0</v>
      </c>
      <c r="AG10">
        <f>IFERROR(VLOOKUP(U10,[2]Masterdata!$B:$C,2,0),0)</f>
        <v>0</v>
      </c>
      <c r="AH10" s="42"/>
      <c r="AI10" s="60">
        <v>3.2887731481481483E-2</v>
      </c>
      <c r="AJ10" s="61">
        <v>3.5380787037037037E-2</v>
      </c>
      <c r="AK10" s="62">
        <f t="shared" ref="AK10:AK56" si="6">AJ10-AI10</f>
        <v>2.4930555555555539E-3</v>
      </c>
      <c r="AM10" s="60">
        <v>2.8193287037037041E-3</v>
      </c>
      <c r="AN10" s="61">
        <v>3.4391203703703706E-3</v>
      </c>
      <c r="AO10" s="62">
        <f t="shared" ref="AO10:AO56" si="7">AN10-AM10</f>
        <v>6.1979166666666649E-4</v>
      </c>
    </row>
    <row r="11" spans="1:41" x14ac:dyDescent="0.25">
      <c r="A11" t="s">
        <v>3</v>
      </c>
      <c r="B11" s="46" t="s">
        <v>92</v>
      </c>
      <c r="C11" s="47">
        <v>2.9930555555555544E-3</v>
      </c>
      <c r="D11" s="47"/>
      <c r="E11" s="47">
        <v>7.2395833333333329E-4</v>
      </c>
      <c r="G11" s="48">
        <f t="shared" si="0"/>
        <v>0.86099999999999999</v>
      </c>
      <c r="H11" s="48">
        <f t="shared" si="0"/>
        <v>1</v>
      </c>
      <c r="I11" s="49"/>
      <c r="J11" s="50">
        <f t="shared" si="1"/>
        <v>1.2885104166666661E-3</v>
      </c>
      <c r="K11" s="51">
        <f t="shared" si="2"/>
        <v>1.2466562499999999E-3</v>
      </c>
      <c r="L11" s="65">
        <f t="shared" si="3"/>
        <v>2.535166666666666E-3</v>
      </c>
      <c r="N11" s="53" t="s">
        <v>42</v>
      </c>
      <c r="O11" s="54"/>
      <c r="P11" s="54"/>
      <c r="Q11" s="54"/>
      <c r="R11" s="54"/>
      <c r="S11" s="54"/>
      <c r="T11" s="54"/>
      <c r="U11" s="66"/>
      <c r="V11" s="67" t="s">
        <v>29</v>
      </c>
      <c r="W11" s="58">
        <f t="shared" si="4"/>
        <v>0.86099999999999999</v>
      </c>
      <c r="X11" s="59">
        <f>VLOOKUP(V11,[2]Masterdata!$E:$F,2,0)</f>
        <v>1</v>
      </c>
      <c r="Y11" s="3">
        <f t="shared" si="5"/>
        <v>1</v>
      </c>
      <c r="Z11">
        <f>IFERROR(VLOOKUP(N11,[2]Masterdata!$B:$C,2,0),0)</f>
        <v>0.86099999999999999</v>
      </c>
      <c r="AA11">
        <f>IFERROR(VLOOKUP(O11,[2]Masterdata!$B:$C,2,0),0)</f>
        <v>0</v>
      </c>
      <c r="AB11">
        <f>IFERROR(VLOOKUP(P11,[2]Masterdata!$B:$C,2,0),0)</f>
        <v>0</v>
      </c>
      <c r="AC11">
        <f>IFERROR(VLOOKUP(Q11,[2]Masterdata!$B:$C,2,0),0)</f>
        <v>0</v>
      </c>
      <c r="AD11">
        <f>IFERROR(VLOOKUP(R11,[2]Masterdata!$B:$C,2,0),0)</f>
        <v>0</v>
      </c>
      <c r="AE11">
        <f>IFERROR(VLOOKUP(S11,[2]Masterdata!$B:$C,2,0),0)</f>
        <v>0</v>
      </c>
      <c r="AF11">
        <f>IFERROR(VLOOKUP(T11,[2]Masterdata!$B:$C,2,0),0)</f>
        <v>0</v>
      </c>
      <c r="AG11">
        <f>IFERROR(VLOOKUP(U11,[2]Masterdata!$B:$C,2,0),0)</f>
        <v>0</v>
      </c>
      <c r="AH11" s="42"/>
      <c r="AI11" s="68">
        <v>3.1660879629629629E-2</v>
      </c>
      <c r="AJ11" s="69">
        <v>3.4653935185185183E-2</v>
      </c>
      <c r="AK11" s="70">
        <f t="shared" si="6"/>
        <v>2.9930555555555544E-3</v>
      </c>
      <c r="AM11" s="68">
        <v>5.7326388888888889E-4</v>
      </c>
      <c r="AN11" s="69">
        <v>1.2972222222222222E-3</v>
      </c>
      <c r="AO11" s="70">
        <f t="shared" si="7"/>
        <v>7.2395833333333329E-4</v>
      </c>
    </row>
    <row r="12" spans="1:41" x14ac:dyDescent="0.25">
      <c r="A12" t="s">
        <v>30</v>
      </c>
      <c r="B12" s="63" t="s">
        <v>93</v>
      </c>
      <c r="C12" s="47">
        <v>3.201273148148151E-3</v>
      </c>
      <c r="D12" s="47"/>
      <c r="E12" s="47">
        <v>8.0787037037037069E-4</v>
      </c>
      <c r="G12" s="48">
        <f t="shared" si="0"/>
        <v>0.79</v>
      </c>
      <c r="H12" s="48">
        <f t="shared" si="0"/>
        <v>1</v>
      </c>
      <c r="I12" s="49"/>
      <c r="J12" s="50">
        <f t="shared" si="1"/>
        <v>1.2645028935185196E-3</v>
      </c>
      <c r="K12" s="51">
        <f t="shared" si="2"/>
        <v>1.2764351851851858E-3</v>
      </c>
      <c r="L12" s="65">
        <f t="shared" si="3"/>
        <v>2.5409380787037054E-3</v>
      </c>
      <c r="N12" s="53" t="s">
        <v>32</v>
      </c>
      <c r="O12" s="54"/>
      <c r="P12" s="54"/>
      <c r="Q12" s="54"/>
      <c r="R12" s="54"/>
      <c r="S12" s="54"/>
      <c r="T12" s="54"/>
      <c r="U12" s="66"/>
      <c r="V12" s="67" t="s">
        <v>29</v>
      </c>
      <c r="W12" s="58">
        <f t="shared" si="4"/>
        <v>0.79</v>
      </c>
      <c r="X12" s="59">
        <f>VLOOKUP(V12,[2]Masterdata!$E:$F,2,0)</f>
        <v>1</v>
      </c>
      <c r="Y12" s="3">
        <f t="shared" si="5"/>
        <v>1</v>
      </c>
      <c r="Z12">
        <f>IFERROR(VLOOKUP(N12,[2]Masterdata!$B:$C,2,0),0)</f>
        <v>0.79</v>
      </c>
      <c r="AA12">
        <f>IFERROR(VLOOKUP(O12,[2]Masterdata!$B:$C,2,0),0)</f>
        <v>0</v>
      </c>
      <c r="AB12">
        <f>IFERROR(VLOOKUP(P12,[2]Masterdata!$B:$C,2,0),0)</f>
        <v>0</v>
      </c>
      <c r="AC12">
        <f>IFERROR(VLOOKUP(Q12,[2]Masterdata!$B:$C,2,0),0)</f>
        <v>0</v>
      </c>
      <c r="AD12">
        <f>IFERROR(VLOOKUP(R12,[2]Masterdata!$B:$C,2,0),0)</f>
        <v>0</v>
      </c>
      <c r="AE12">
        <f>IFERROR(VLOOKUP(S12,[2]Masterdata!$B:$C,2,0),0)</f>
        <v>0</v>
      </c>
      <c r="AF12">
        <f>IFERROR(VLOOKUP(T12,[2]Masterdata!$B:$C,2,0),0)</f>
        <v>0</v>
      </c>
      <c r="AG12">
        <f>IFERROR(VLOOKUP(U12,[2]Masterdata!$B:$C,2,0),0)</f>
        <v>0</v>
      </c>
      <c r="AH12" s="42"/>
      <c r="AI12" s="68">
        <v>3.2191782407407409E-2</v>
      </c>
      <c r="AJ12" s="69">
        <v>3.539305555555556E-2</v>
      </c>
      <c r="AK12" s="70">
        <f t="shared" si="6"/>
        <v>3.201273148148151E-3</v>
      </c>
      <c r="AM12" s="68">
        <v>2.3321759259259259E-3</v>
      </c>
      <c r="AN12" s="69">
        <v>3.1400462962962966E-3</v>
      </c>
      <c r="AO12" s="70">
        <f t="shared" si="7"/>
        <v>8.0787037037037069E-4</v>
      </c>
    </row>
    <row r="13" spans="1:41" x14ac:dyDescent="0.25">
      <c r="A13" t="s">
        <v>33</v>
      </c>
      <c r="B13" s="63" t="s">
        <v>94</v>
      </c>
      <c r="C13" s="47">
        <v>2.5278935185185161E-3</v>
      </c>
      <c r="D13" s="47"/>
      <c r="E13" s="47">
        <v>6.3587962962962903E-4</v>
      </c>
      <c r="G13" s="48">
        <f t="shared" si="0"/>
        <v>0.92849999999999999</v>
      </c>
      <c r="H13" s="48">
        <f t="shared" si="0"/>
        <v>1.0825</v>
      </c>
      <c r="I13" s="49"/>
      <c r="J13" s="50">
        <f t="shared" si="1"/>
        <v>1.2703944676649293E-3</v>
      </c>
      <c r="K13" s="51">
        <f t="shared" si="2"/>
        <v>1.2782468211805544E-3</v>
      </c>
      <c r="L13" s="65">
        <f t="shared" si="3"/>
        <v>2.5486412888454839E-3</v>
      </c>
      <c r="N13" s="53" t="s">
        <v>95</v>
      </c>
      <c r="O13" s="54" t="s">
        <v>49</v>
      </c>
      <c r="P13" s="54"/>
      <c r="Q13" s="54"/>
      <c r="R13" s="54"/>
      <c r="S13" s="54"/>
      <c r="T13" s="54"/>
      <c r="U13" s="66"/>
      <c r="V13" s="67" t="s">
        <v>91</v>
      </c>
      <c r="W13" s="58">
        <f t="shared" si="4"/>
        <v>0.92849999999999999</v>
      </c>
      <c r="X13" s="59">
        <f>VLOOKUP(V13,[2]Masterdata!$E:$F,2,0)</f>
        <v>1.0825</v>
      </c>
      <c r="Y13" s="3">
        <f t="shared" si="5"/>
        <v>2</v>
      </c>
      <c r="Z13">
        <f>IFERROR(VLOOKUP(N13,[2]Masterdata!$B:$C,2,0),0)</f>
        <v>0.9</v>
      </c>
      <c r="AA13">
        <f>IFERROR(VLOOKUP(O13,[2]Masterdata!$B:$C,2,0),0)</f>
        <v>0.95699999999999996</v>
      </c>
      <c r="AB13">
        <f>IFERROR(VLOOKUP(P13,[2]Masterdata!$B:$C,2,0),0)</f>
        <v>0</v>
      </c>
      <c r="AC13">
        <f>IFERROR(VLOOKUP(Q13,[2]Masterdata!$B:$C,2,0),0)</f>
        <v>0</v>
      </c>
      <c r="AD13">
        <f>IFERROR(VLOOKUP(R13,[2]Masterdata!$B:$C,2,0),0)</f>
        <v>0</v>
      </c>
      <c r="AE13">
        <f>IFERROR(VLOOKUP(S13,[2]Masterdata!$B:$C,2,0),0)</f>
        <v>0</v>
      </c>
      <c r="AF13">
        <f>IFERROR(VLOOKUP(T13,[2]Masterdata!$B:$C,2,0),0)</f>
        <v>0</v>
      </c>
      <c r="AG13">
        <f>IFERROR(VLOOKUP(U13,[2]Masterdata!$B:$C,2,0),0)</f>
        <v>0</v>
      </c>
      <c r="AH13" s="42"/>
      <c r="AI13" s="68">
        <v>3.2638888888888891E-2</v>
      </c>
      <c r="AJ13" s="69">
        <v>3.5166782407407407E-2</v>
      </c>
      <c r="AK13" s="70">
        <f t="shared" si="6"/>
        <v>2.5278935185185161E-3</v>
      </c>
      <c r="AM13" s="68">
        <v>2.8193287037037041E-3</v>
      </c>
      <c r="AN13" s="69">
        <v>3.4552083333333331E-3</v>
      </c>
      <c r="AO13" s="70">
        <f t="shared" si="7"/>
        <v>6.3587962962962903E-4</v>
      </c>
    </row>
    <row r="14" spans="1:41" x14ac:dyDescent="0.25">
      <c r="A14" t="s">
        <v>3</v>
      </c>
      <c r="B14" s="63" t="s">
        <v>96</v>
      </c>
      <c r="C14" s="47">
        <v>2.7303240740740795E-3</v>
      </c>
      <c r="D14" s="47"/>
      <c r="E14" s="47">
        <v>6.6666666666666654E-4</v>
      </c>
      <c r="G14" s="48">
        <f t="shared" si="0"/>
        <v>0.96799999999999997</v>
      </c>
      <c r="H14" s="48">
        <f t="shared" si="0"/>
        <v>1</v>
      </c>
      <c r="I14" s="49"/>
      <c r="J14" s="50">
        <f t="shared" si="1"/>
        <v>1.3214768518518545E-3</v>
      </c>
      <c r="K14" s="51">
        <f t="shared" si="2"/>
        <v>1.2906666666666663E-3</v>
      </c>
      <c r="L14" s="65">
        <f t="shared" si="3"/>
        <v>2.6121435185185206E-3</v>
      </c>
      <c r="N14" s="53" t="s">
        <v>35</v>
      </c>
      <c r="O14" s="54"/>
      <c r="P14" s="54"/>
      <c r="Q14" s="54"/>
      <c r="R14" s="54"/>
      <c r="S14" s="54"/>
      <c r="T14" s="54"/>
      <c r="U14" s="66"/>
      <c r="V14" s="67" t="s">
        <v>29</v>
      </c>
      <c r="W14" s="58">
        <f t="shared" si="4"/>
        <v>0.96799999999999997</v>
      </c>
      <c r="X14" s="59">
        <f>VLOOKUP(V14,[2]Masterdata!$E:$F,2,0)</f>
        <v>1</v>
      </c>
      <c r="Y14" s="3">
        <f t="shared" si="5"/>
        <v>1</v>
      </c>
      <c r="Z14">
        <f>IFERROR(VLOOKUP(N14,[2]Masterdata!$B:$C,2,0),0)</f>
        <v>0.96799999999999997</v>
      </c>
      <c r="AA14">
        <f>IFERROR(VLOOKUP(O14,[2]Masterdata!$B:$C,2,0),0)</f>
        <v>0</v>
      </c>
      <c r="AB14">
        <f>IFERROR(VLOOKUP(P14,[2]Masterdata!$B:$C,2,0),0)</f>
        <v>0</v>
      </c>
      <c r="AC14">
        <f>IFERROR(VLOOKUP(Q14,[2]Masterdata!$B:$C,2,0),0)</f>
        <v>0</v>
      </c>
      <c r="AD14">
        <f>IFERROR(VLOOKUP(R14,[2]Masterdata!$B:$C,2,0),0)</f>
        <v>0</v>
      </c>
      <c r="AE14">
        <f>IFERROR(VLOOKUP(S14,[2]Masterdata!$B:$C,2,0),0)</f>
        <v>0</v>
      </c>
      <c r="AF14">
        <f>IFERROR(VLOOKUP(T14,[2]Masterdata!$B:$C,2,0),0)</f>
        <v>0</v>
      </c>
      <c r="AG14">
        <f>IFERROR(VLOOKUP(U14,[2]Masterdata!$B:$C,2,0),0)</f>
        <v>0</v>
      </c>
      <c r="AH14" s="42"/>
      <c r="AI14" s="68">
        <v>3.1071412037037033E-2</v>
      </c>
      <c r="AJ14" s="69">
        <v>3.3801736111111112E-2</v>
      </c>
      <c r="AK14" s="70">
        <f t="shared" si="6"/>
        <v>2.7303240740740795E-3</v>
      </c>
      <c r="AM14" s="68">
        <v>1.1924768518518519E-3</v>
      </c>
      <c r="AN14" s="69">
        <v>1.8591435185185184E-3</v>
      </c>
      <c r="AO14" s="70">
        <f t="shared" si="7"/>
        <v>6.6666666666666654E-4</v>
      </c>
    </row>
    <row r="15" spans="1:41" x14ac:dyDescent="0.25">
      <c r="A15" t="s">
        <v>3</v>
      </c>
      <c r="B15" s="63" t="s">
        <v>48</v>
      </c>
      <c r="C15" s="47">
        <v>2.7003472222222255E-3</v>
      </c>
      <c r="D15" s="47"/>
      <c r="E15" s="47">
        <v>6.8067129629629619E-4</v>
      </c>
      <c r="G15" s="48">
        <f t="shared" si="0"/>
        <v>0.96799999999999997</v>
      </c>
      <c r="H15" s="48">
        <f t="shared" si="0"/>
        <v>1</v>
      </c>
      <c r="I15" s="49"/>
      <c r="J15" s="50">
        <f t="shared" si="1"/>
        <v>1.306968055555557E-3</v>
      </c>
      <c r="K15" s="51">
        <f t="shared" si="2"/>
        <v>1.3177796296296293E-3</v>
      </c>
      <c r="L15" s="65">
        <f t="shared" si="3"/>
        <v>2.6247476851851866E-3</v>
      </c>
      <c r="N15" s="53" t="s">
        <v>35</v>
      </c>
      <c r="O15" s="54"/>
      <c r="P15" s="54"/>
      <c r="Q15" s="54"/>
      <c r="R15" s="54"/>
      <c r="S15" s="54"/>
      <c r="T15" s="54"/>
      <c r="U15" s="66"/>
      <c r="V15" s="67" t="s">
        <v>29</v>
      </c>
      <c r="W15" s="58">
        <f t="shared" si="4"/>
        <v>0.96799999999999997</v>
      </c>
      <c r="X15" s="59">
        <f>VLOOKUP(V15,[2]Masterdata!$E:$F,2,0)</f>
        <v>1</v>
      </c>
      <c r="Y15" s="3">
        <f t="shared" si="5"/>
        <v>1</v>
      </c>
      <c r="Z15">
        <f>IFERROR(VLOOKUP(N15,[2]Masterdata!$B:$C,2,0),0)</f>
        <v>0.96799999999999997</v>
      </c>
      <c r="AA15">
        <f>IFERROR(VLOOKUP(O15,[2]Masterdata!$B:$C,2,0),0)</f>
        <v>0</v>
      </c>
      <c r="AB15">
        <f>IFERROR(VLOOKUP(P15,[2]Masterdata!$B:$C,2,0),0)</f>
        <v>0</v>
      </c>
      <c r="AC15">
        <f>IFERROR(VLOOKUP(Q15,[2]Masterdata!$B:$C,2,0),0)</f>
        <v>0</v>
      </c>
      <c r="AD15">
        <f>IFERROR(VLOOKUP(R15,[2]Masterdata!$B:$C,2,0),0)</f>
        <v>0</v>
      </c>
      <c r="AE15">
        <f>IFERROR(VLOOKUP(S15,[2]Masterdata!$B:$C,2,0),0)</f>
        <v>0</v>
      </c>
      <c r="AF15">
        <f>IFERROR(VLOOKUP(T15,[2]Masterdata!$B:$C,2,0),0)</f>
        <v>0</v>
      </c>
      <c r="AG15">
        <f>IFERROR(VLOOKUP(U15,[2]Masterdata!$B:$C,2,0),0)</f>
        <v>0</v>
      </c>
      <c r="AH15" s="42"/>
      <c r="AI15" s="68">
        <v>3.1256712962962965E-2</v>
      </c>
      <c r="AJ15" s="69">
        <v>3.3957060185185191E-2</v>
      </c>
      <c r="AK15" s="70">
        <f t="shared" si="6"/>
        <v>2.7003472222222255E-3</v>
      </c>
      <c r="AM15" s="68">
        <v>1.1924768518518519E-3</v>
      </c>
      <c r="AN15" s="69">
        <v>1.8731481481481481E-3</v>
      </c>
      <c r="AO15" s="70">
        <f t="shared" si="7"/>
        <v>6.8067129629629619E-4</v>
      </c>
    </row>
    <row r="16" spans="1:41" x14ac:dyDescent="0.25">
      <c r="A16" t="s">
        <v>3</v>
      </c>
      <c r="B16" s="63" t="s">
        <v>97</v>
      </c>
      <c r="C16" s="47">
        <v>2.7283564814814809E-3</v>
      </c>
      <c r="D16" s="72"/>
      <c r="E16" s="72">
        <v>7.2129629629629649E-4</v>
      </c>
      <c r="G16" s="48">
        <f t="shared" si="0"/>
        <v>0.95699999999999996</v>
      </c>
      <c r="H16" s="48">
        <f t="shared" si="0"/>
        <v>1</v>
      </c>
      <c r="I16" s="49"/>
      <c r="J16" s="50">
        <f t="shared" si="1"/>
        <v>1.3055185763888885E-3</v>
      </c>
      <c r="K16" s="51">
        <f t="shared" si="2"/>
        <v>1.3805611111111114E-3</v>
      </c>
      <c r="L16" s="65">
        <f t="shared" si="3"/>
        <v>2.6860796874999997E-3</v>
      </c>
      <c r="N16" s="53" t="s">
        <v>49</v>
      </c>
      <c r="O16" s="54"/>
      <c r="P16" s="54"/>
      <c r="Q16" s="54"/>
      <c r="R16" s="54"/>
      <c r="S16" s="54"/>
      <c r="T16" s="54"/>
      <c r="U16" s="66"/>
      <c r="V16" s="67" t="s">
        <v>29</v>
      </c>
      <c r="W16" s="58">
        <f t="shared" si="4"/>
        <v>0.95699999999999996</v>
      </c>
      <c r="X16" s="59">
        <f>VLOOKUP(V16,[2]Masterdata!$E:$F,2,0)</f>
        <v>1</v>
      </c>
      <c r="Y16" s="3">
        <f t="shared" si="5"/>
        <v>1</v>
      </c>
      <c r="Z16">
        <f>IFERROR(VLOOKUP(N16,[2]Masterdata!$B:$C,2,0),0)</f>
        <v>0.95699999999999996</v>
      </c>
      <c r="AA16">
        <f>IFERROR(VLOOKUP(O16,[2]Masterdata!$B:$C,2,0),0)</f>
        <v>0</v>
      </c>
      <c r="AB16">
        <f>IFERROR(VLOOKUP(P16,[2]Masterdata!$B:$C,2,0),0)</f>
        <v>0</v>
      </c>
      <c r="AC16">
        <f>IFERROR(VLOOKUP(Q16,[2]Masterdata!$B:$C,2,0),0)</f>
        <v>0</v>
      </c>
      <c r="AD16">
        <f>IFERROR(VLOOKUP(R16,[2]Masterdata!$B:$C,2,0),0)</f>
        <v>0</v>
      </c>
      <c r="AE16">
        <f>IFERROR(VLOOKUP(S16,[2]Masterdata!$B:$C,2,0),0)</f>
        <v>0</v>
      </c>
      <c r="AF16">
        <f>IFERROR(VLOOKUP(T16,[2]Masterdata!$B:$C,2,0),0)</f>
        <v>0</v>
      </c>
      <c r="AG16">
        <f>IFERROR(VLOOKUP(U16,[2]Masterdata!$B:$C,2,0),0)</f>
        <v>0</v>
      </c>
      <c r="AH16" s="42"/>
      <c r="AI16" s="68">
        <v>3.1444097222222224E-2</v>
      </c>
      <c r="AJ16" s="69">
        <v>3.4172453703703705E-2</v>
      </c>
      <c r="AK16" s="70">
        <f t="shared" si="6"/>
        <v>2.7283564814814809E-3</v>
      </c>
      <c r="AM16" s="68">
        <v>1.6627314814814814E-3</v>
      </c>
      <c r="AN16" s="69">
        <v>2.3840277777777779E-3</v>
      </c>
      <c r="AO16" s="70">
        <f t="shared" si="7"/>
        <v>7.2129629629629649E-4</v>
      </c>
    </row>
    <row r="17" spans="1:41" x14ac:dyDescent="0.25">
      <c r="A17" t="s">
        <v>30</v>
      </c>
      <c r="B17" s="63" t="s">
        <v>98</v>
      </c>
      <c r="C17" s="47">
        <v>2.8846064814814845E-3</v>
      </c>
      <c r="D17" s="47"/>
      <c r="E17" s="47">
        <v>7.430555555555554E-4</v>
      </c>
      <c r="G17" s="48">
        <f t="shared" si="0"/>
        <v>0.85199999999999998</v>
      </c>
      <c r="H17" s="48">
        <f t="shared" si="0"/>
        <v>1.0825</v>
      </c>
      <c r="I17" s="49"/>
      <c r="J17" s="50">
        <f t="shared" si="1"/>
        <v>1.3302218559027791E-3</v>
      </c>
      <c r="K17" s="51">
        <f t="shared" si="2"/>
        <v>1.3706254166666663E-3</v>
      </c>
      <c r="L17" s="65">
        <f t="shared" si="3"/>
        <v>2.7008472725694455E-3</v>
      </c>
      <c r="N17" s="53" t="s">
        <v>68</v>
      </c>
      <c r="O17" s="54" t="s">
        <v>46</v>
      </c>
      <c r="P17" s="54"/>
      <c r="Q17" s="54"/>
      <c r="R17" s="54"/>
      <c r="S17" s="54"/>
      <c r="T17" s="54"/>
      <c r="U17" s="66"/>
      <c r="V17" s="67" t="s">
        <v>91</v>
      </c>
      <c r="W17" s="58">
        <f t="shared" si="4"/>
        <v>0.85199999999999998</v>
      </c>
      <c r="X17" s="59">
        <f>VLOOKUP(V17,[2]Masterdata!$E:$F,2,0)</f>
        <v>1.0825</v>
      </c>
      <c r="Y17" s="3">
        <f t="shared" si="5"/>
        <v>2</v>
      </c>
      <c r="Z17">
        <f>IFERROR(VLOOKUP(N17,[2]Masterdata!$B:$C,2,0),0)</f>
        <v>0.84</v>
      </c>
      <c r="AA17">
        <f>IFERROR(VLOOKUP(O17,[2]Masterdata!$B:$C,2,0),0)</f>
        <v>0.86399999999999999</v>
      </c>
      <c r="AB17">
        <f>IFERROR(VLOOKUP(P17,[2]Masterdata!$B:$C,2,0),0)</f>
        <v>0</v>
      </c>
      <c r="AC17">
        <f>IFERROR(VLOOKUP(Q17,[2]Masterdata!$B:$C,2,0),0)</f>
        <v>0</v>
      </c>
      <c r="AD17">
        <f>IFERROR(VLOOKUP(R17,[2]Masterdata!$B:$C,2,0),0)</f>
        <v>0</v>
      </c>
      <c r="AE17">
        <f>IFERROR(VLOOKUP(S17,[2]Masterdata!$B:$C,2,0),0)</f>
        <v>0</v>
      </c>
      <c r="AF17">
        <f>IFERROR(VLOOKUP(T17,[2]Masterdata!$B:$C,2,0),0)</f>
        <v>0</v>
      </c>
      <c r="AG17">
        <f>IFERROR(VLOOKUP(U17,[2]Masterdata!$B:$C,2,0),0)</f>
        <v>0</v>
      </c>
      <c r="AH17" s="42"/>
      <c r="AI17" s="68">
        <v>3.3139699074074075E-2</v>
      </c>
      <c r="AJ17" s="69">
        <v>3.6024305555555559E-2</v>
      </c>
      <c r="AK17" s="70">
        <f t="shared" si="6"/>
        <v>2.8846064814814845E-3</v>
      </c>
      <c r="AM17" s="68">
        <v>3.6071759259259264E-3</v>
      </c>
      <c r="AN17" s="69">
        <v>4.3502314814814818E-3</v>
      </c>
      <c r="AO17" s="70">
        <f t="shared" si="7"/>
        <v>7.430555555555554E-4</v>
      </c>
    </row>
    <row r="18" spans="1:41" x14ac:dyDescent="0.25">
      <c r="A18" t="s">
        <v>99</v>
      </c>
      <c r="B18" s="63" t="s">
        <v>100</v>
      </c>
      <c r="C18" s="47">
        <v>2.9172453703703652E-3</v>
      </c>
      <c r="D18" s="47"/>
      <c r="E18" s="47">
        <v>7.1689814814814815E-4</v>
      </c>
      <c r="G18" s="48">
        <f t="shared" si="0"/>
        <v>0.94499999999999995</v>
      </c>
      <c r="H18" s="48">
        <f t="shared" si="0"/>
        <v>1</v>
      </c>
      <c r="I18" s="49"/>
      <c r="J18" s="50">
        <f t="shared" si="1"/>
        <v>1.3783984374999975E-3</v>
      </c>
      <c r="K18" s="51">
        <f t="shared" si="2"/>
        <v>1.3549375E-3</v>
      </c>
      <c r="L18" s="65">
        <f t="shared" si="3"/>
        <v>2.7333359374999977E-3</v>
      </c>
      <c r="N18" s="53" t="s">
        <v>101</v>
      </c>
      <c r="O18" s="54"/>
      <c r="P18" s="54"/>
      <c r="Q18" s="54"/>
      <c r="R18" s="54"/>
      <c r="S18" s="54"/>
      <c r="T18" s="54"/>
      <c r="U18" s="66"/>
      <c r="V18" s="67" t="s">
        <v>29</v>
      </c>
      <c r="W18" s="58">
        <f t="shared" si="4"/>
        <v>0.94499999999999995</v>
      </c>
      <c r="X18" s="59">
        <f>VLOOKUP(V18,[2]Masterdata!$E:$F,2,0)</f>
        <v>1</v>
      </c>
      <c r="Y18" s="3">
        <f t="shared" si="5"/>
        <v>1</v>
      </c>
      <c r="Z18">
        <f>IFERROR(VLOOKUP(N18,[2]Masterdata!$B:$C,2,0),0)</f>
        <v>0.94499999999999995</v>
      </c>
      <c r="AA18">
        <f>IFERROR(VLOOKUP(O18,[2]Masterdata!$B:$C,2,0),0)</f>
        <v>0</v>
      </c>
      <c r="AB18">
        <f>IFERROR(VLOOKUP(P18,[2]Masterdata!$B:$C,2,0),0)</f>
        <v>0</v>
      </c>
      <c r="AC18">
        <f>IFERROR(VLOOKUP(Q18,[2]Masterdata!$B:$C,2,0),0)</f>
        <v>0</v>
      </c>
      <c r="AD18">
        <f>IFERROR(VLOOKUP(R18,[2]Masterdata!$B:$C,2,0),0)</f>
        <v>0</v>
      </c>
      <c r="AE18">
        <f>IFERROR(VLOOKUP(S18,[2]Masterdata!$B:$C,2,0),0)</f>
        <v>0</v>
      </c>
      <c r="AF18">
        <f>IFERROR(VLOOKUP(T18,[2]Masterdata!$B:$C,2,0),0)</f>
        <v>0</v>
      </c>
      <c r="AG18">
        <f>IFERROR(VLOOKUP(U18,[2]Masterdata!$B:$C,2,0),0)</f>
        <v>0</v>
      </c>
      <c r="AH18" s="42"/>
      <c r="AI18" s="68">
        <v>3.1804745370370376E-2</v>
      </c>
      <c r="AJ18" s="69">
        <v>3.4721990740740741E-2</v>
      </c>
      <c r="AK18" s="70">
        <f t="shared" si="6"/>
        <v>2.9172453703703652E-3</v>
      </c>
      <c r="AM18" s="68">
        <v>1.6627314814814814E-3</v>
      </c>
      <c r="AN18" s="69">
        <v>2.3796296296296295E-3</v>
      </c>
      <c r="AO18" s="70">
        <f t="shared" si="7"/>
        <v>7.1689814814814815E-4</v>
      </c>
    </row>
    <row r="19" spans="1:41" x14ac:dyDescent="0.25">
      <c r="A19" t="s">
        <v>33</v>
      </c>
      <c r="B19" s="63" t="s">
        <v>102</v>
      </c>
      <c r="C19" s="47">
        <v>2.854513888888896E-3</v>
      </c>
      <c r="D19" s="47"/>
      <c r="E19" s="47">
        <v>7.0081018518518506E-4</v>
      </c>
      <c r="G19" s="48">
        <f t="shared" si="0"/>
        <v>0.96799999999999997</v>
      </c>
      <c r="H19" s="48">
        <f t="shared" si="0"/>
        <v>1</v>
      </c>
      <c r="I19" s="49"/>
      <c r="J19" s="50">
        <f t="shared" si="1"/>
        <v>1.3815847222222255E-3</v>
      </c>
      <c r="K19" s="51">
        <f t="shared" si="2"/>
        <v>1.3567685185185182E-3</v>
      </c>
      <c r="L19" s="65">
        <f t="shared" si="3"/>
        <v>2.738353240740744E-3</v>
      </c>
      <c r="N19" s="53" t="s">
        <v>35</v>
      </c>
      <c r="O19" s="54"/>
      <c r="P19" s="54"/>
      <c r="Q19" s="54"/>
      <c r="R19" s="54"/>
      <c r="S19" s="54"/>
      <c r="T19" s="54"/>
      <c r="U19" s="66"/>
      <c r="V19" s="67" t="s">
        <v>29</v>
      </c>
      <c r="W19" s="58">
        <f t="shared" si="4"/>
        <v>0.96799999999999997</v>
      </c>
      <c r="X19" s="59">
        <f>VLOOKUP(V19,[2]Masterdata!$E:$F,2,0)</f>
        <v>1</v>
      </c>
      <c r="Y19" s="3">
        <f t="shared" si="5"/>
        <v>1</v>
      </c>
      <c r="Z19">
        <f>IFERROR(VLOOKUP(N19,[2]Masterdata!$B:$C,2,0),0)</f>
        <v>0.96799999999999997</v>
      </c>
      <c r="AA19">
        <f>IFERROR(VLOOKUP(O19,[2]Masterdata!$B:$C,2,0),0)</f>
        <v>0</v>
      </c>
      <c r="AB19">
        <f>IFERROR(VLOOKUP(P19,[2]Masterdata!$B:$C,2,0),0)</f>
        <v>0</v>
      </c>
      <c r="AC19">
        <f>IFERROR(VLOOKUP(Q19,[2]Masterdata!$B:$C,2,0),0)</f>
        <v>0</v>
      </c>
      <c r="AD19">
        <f>IFERROR(VLOOKUP(R19,[2]Masterdata!$B:$C,2,0),0)</f>
        <v>0</v>
      </c>
      <c r="AE19">
        <f>IFERROR(VLOOKUP(S19,[2]Masterdata!$B:$C,2,0),0)</f>
        <v>0</v>
      </c>
      <c r="AF19">
        <f>IFERROR(VLOOKUP(T19,[2]Masterdata!$B:$C,2,0),0)</f>
        <v>0</v>
      </c>
      <c r="AG19">
        <f>IFERROR(VLOOKUP(U19,[2]Masterdata!$B:$C,2,0),0)</f>
        <v>0</v>
      </c>
      <c r="AH19" s="42"/>
      <c r="AI19" s="68">
        <v>3.1957754629629624E-2</v>
      </c>
      <c r="AJ19" s="69">
        <v>3.481226851851852E-2</v>
      </c>
      <c r="AK19" s="70">
        <f t="shared" si="6"/>
        <v>2.854513888888896E-3</v>
      </c>
      <c r="AM19" s="68">
        <v>5.7326388888888889E-4</v>
      </c>
      <c r="AN19" s="69">
        <v>1.274074074074074E-3</v>
      </c>
      <c r="AO19" s="70">
        <f t="shared" si="7"/>
        <v>7.0081018518518506E-4</v>
      </c>
    </row>
    <row r="20" spans="1:41" x14ac:dyDescent="0.25">
      <c r="A20" t="s">
        <v>3</v>
      </c>
      <c r="B20" s="63" t="s">
        <v>103</v>
      </c>
      <c r="C20" s="47">
        <v>3.1344907407407363E-3</v>
      </c>
      <c r="D20" s="47"/>
      <c r="E20" s="47">
        <v>8.2673611111111099E-4</v>
      </c>
      <c r="G20" s="48">
        <f t="shared" si="0"/>
        <v>0.82000000000000006</v>
      </c>
      <c r="H20" s="48">
        <f t="shared" si="0"/>
        <v>1.0825</v>
      </c>
      <c r="I20" s="49"/>
      <c r="J20" s="50">
        <f t="shared" si="1"/>
        <v>1.3911653530092574E-3</v>
      </c>
      <c r="K20" s="51">
        <f t="shared" si="2"/>
        <v>1.4677046180555553E-3</v>
      </c>
      <c r="L20" s="65">
        <f t="shared" si="3"/>
        <v>2.8588699710648128E-3</v>
      </c>
      <c r="N20" s="53" t="s">
        <v>37</v>
      </c>
      <c r="O20" s="54" t="s">
        <v>75</v>
      </c>
      <c r="P20" s="54"/>
      <c r="Q20" s="54"/>
      <c r="R20" s="54"/>
      <c r="S20" s="54"/>
      <c r="T20" s="54"/>
      <c r="U20" s="66"/>
      <c r="V20" s="67" t="s">
        <v>91</v>
      </c>
      <c r="W20" s="58">
        <f t="shared" si="4"/>
        <v>0.82000000000000006</v>
      </c>
      <c r="X20" s="59">
        <f>VLOOKUP(V20,[2]Masterdata!$E:$F,2,0)</f>
        <v>1.0825</v>
      </c>
      <c r="Y20" s="3">
        <f t="shared" si="5"/>
        <v>2</v>
      </c>
      <c r="Z20">
        <f>IFERROR(VLOOKUP(N20,[2]Masterdata!$B:$C,2,0),0)</f>
        <v>0.81</v>
      </c>
      <c r="AA20">
        <f>IFERROR(VLOOKUP(O20,[2]Masterdata!$B:$C,2,0),0)</f>
        <v>0.83</v>
      </c>
      <c r="AB20">
        <f>IFERROR(VLOOKUP(P20,[2]Masterdata!$B:$C,2,0),0)</f>
        <v>0</v>
      </c>
      <c r="AC20">
        <f>IFERROR(VLOOKUP(Q20,[2]Masterdata!$B:$C,2,0),0)</f>
        <v>0</v>
      </c>
      <c r="AD20">
        <f>IFERROR(VLOOKUP(R20,[2]Masterdata!$B:$C,2,0),0)</f>
        <v>0</v>
      </c>
      <c r="AE20">
        <f>IFERROR(VLOOKUP(S20,[2]Masterdata!$B:$C,2,0),0)</f>
        <v>0</v>
      </c>
      <c r="AF20">
        <f>IFERROR(VLOOKUP(T20,[2]Masterdata!$B:$C,2,0),0)</f>
        <v>0</v>
      </c>
      <c r="AG20">
        <f>IFERROR(VLOOKUP(U20,[2]Masterdata!$B:$C,2,0),0)</f>
        <v>0</v>
      </c>
      <c r="AH20" s="42"/>
      <c r="AI20" s="68">
        <v>3.2452199074074074E-2</v>
      </c>
      <c r="AJ20" s="69">
        <v>3.5586689814814811E-2</v>
      </c>
      <c r="AK20" s="70">
        <f t="shared" si="6"/>
        <v>3.1344907407407363E-3</v>
      </c>
      <c r="AM20" s="68">
        <v>2.3321759259259259E-3</v>
      </c>
      <c r="AN20" s="69">
        <v>3.1589120370370369E-3</v>
      </c>
      <c r="AO20" s="70">
        <f t="shared" si="7"/>
        <v>8.2673611111111099E-4</v>
      </c>
    </row>
    <row r="21" spans="1:41" x14ac:dyDescent="0.25">
      <c r="A21" t="s">
        <v>3</v>
      </c>
      <c r="B21" s="63" t="s">
        <v>104</v>
      </c>
      <c r="C21" s="47">
        <v>2.7190972222222304E-3</v>
      </c>
      <c r="D21" s="47"/>
      <c r="E21" s="47">
        <v>6.8738425925925911E-4</v>
      </c>
      <c r="G21" s="48">
        <f t="shared" si="0"/>
        <v>0.93724999999999992</v>
      </c>
      <c r="H21" s="48">
        <f t="shared" si="0"/>
        <v>1.1200000000000001</v>
      </c>
      <c r="I21" s="49"/>
      <c r="J21" s="50">
        <f t="shared" si="1"/>
        <v>1.4271453680555599E-3</v>
      </c>
      <c r="K21" s="51">
        <f t="shared" si="2"/>
        <v>1.443122009259259E-3</v>
      </c>
      <c r="L21" s="73">
        <f t="shared" si="3"/>
        <v>2.8702673773148188E-3</v>
      </c>
      <c r="N21" s="53" t="s">
        <v>101</v>
      </c>
      <c r="O21" s="55" t="s">
        <v>59</v>
      </c>
      <c r="P21" s="55" t="s">
        <v>35</v>
      </c>
      <c r="Q21" s="55" t="s">
        <v>101</v>
      </c>
      <c r="R21" s="55"/>
      <c r="S21" s="55"/>
      <c r="T21" s="55"/>
      <c r="U21" s="56"/>
      <c r="V21" s="67" t="s">
        <v>105</v>
      </c>
      <c r="W21" s="58">
        <f t="shared" si="4"/>
        <v>0.93724999999999992</v>
      </c>
      <c r="X21" s="59">
        <f>VLOOKUP(V21,[2]Masterdata!$E:$F,2,0)</f>
        <v>1.1200000000000001</v>
      </c>
      <c r="Y21" s="3">
        <f t="shared" si="5"/>
        <v>4</v>
      </c>
      <c r="Z21">
        <f>IFERROR(VLOOKUP(N21,[2]Masterdata!$B:$C,2,0),0)</f>
        <v>0.94499999999999995</v>
      </c>
      <c r="AA21">
        <f>IFERROR(VLOOKUP(O21,[2]Masterdata!$B:$C,2,0),0)</f>
        <v>0.89100000000000001</v>
      </c>
      <c r="AB21">
        <f>IFERROR(VLOOKUP(P21,[2]Masterdata!$B:$C,2,0),0)</f>
        <v>0.96799999999999997</v>
      </c>
      <c r="AC21">
        <f>IFERROR(VLOOKUP(Q21,[2]Masterdata!$B:$C,2,0),0)</f>
        <v>0.94499999999999995</v>
      </c>
      <c r="AD21">
        <f>IFERROR(VLOOKUP(R21,[2]Masterdata!$B:$C,2,0),0)</f>
        <v>0</v>
      </c>
      <c r="AE21">
        <f>IFERROR(VLOOKUP(S21,[2]Masterdata!$B:$C,2,0),0)</f>
        <v>0</v>
      </c>
      <c r="AF21">
        <f>IFERROR(VLOOKUP(T21,[2]Masterdata!$B:$C,2,0),0)</f>
        <v>0</v>
      </c>
      <c r="AG21">
        <f>IFERROR(VLOOKUP(U21,[2]Masterdata!$B:$C,2,0),0)</f>
        <v>0</v>
      </c>
      <c r="AH21" s="42"/>
      <c r="AI21" s="68">
        <v>3.4256712962962961E-2</v>
      </c>
      <c r="AJ21" s="69">
        <v>3.6975810185185191E-2</v>
      </c>
      <c r="AK21" s="70">
        <f t="shared" si="6"/>
        <v>2.7190972222222304E-3</v>
      </c>
      <c r="AM21" s="68">
        <v>5.146990740740741E-3</v>
      </c>
      <c r="AN21" s="69">
        <v>5.8343750000000002E-3</v>
      </c>
      <c r="AO21" s="70">
        <f t="shared" si="7"/>
        <v>6.8738425925925911E-4</v>
      </c>
    </row>
    <row r="22" spans="1:41" x14ac:dyDescent="0.25">
      <c r="A22" t="s">
        <v>99</v>
      </c>
      <c r="B22" s="63" t="s">
        <v>106</v>
      </c>
      <c r="C22" s="47">
        <v>3.2657407407407357E-3</v>
      </c>
      <c r="D22" s="47"/>
      <c r="E22" s="47">
        <v>8.1979166666666745E-4</v>
      </c>
      <c r="G22" s="48">
        <f t="shared" si="0"/>
        <v>0.87749999999999995</v>
      </c>
      <c r="H22" s="48">
        <f t="shared" si="0"/>
        <v>1.01776</v>
      </c>
      <c r="I22" s="49"/>
      <c r="J22" s="50">
        <f t="shared" si="1"/>
        <v>1.4582910549999976E-3</v>
      </c>
      <c r="K22" s="51">
        <f t="shared" si="2"/>
        <v>1.4642862975000012E-3</v>
      </c>
      <c r="L22" s="65">
        <f t="shared" si="3"/>
        <v>2.9225773524999988E-3</v>
      </c>
      <c r="N22" s="53" t="s">
        <v>59</v>
      </c>
      <c r="O22" s="54" t="s">
        <v>46</v>
      </c>
      <c r="P22" s="54"/>
      <c r="Q22" s="54"/>
      <c r="R22" s="54"/>
      <c r="S22" s="54"/>
      <c r="T22" s="54"/>
      <c r="U22" s="66"/>
      <c r="V22" s="67" t="s">
        <v>107</v>
      </c>
      <c r="W22" s="58">
        <f t="shared" si="4"/>
        <v>0.87749999999999995</v>
      </c>
      <c r="X22" s="59">
        <f>VLOOKUP(V22,[2]Masterdata!$E:$F,2,0)</f>
        <v>1.01776</v>
      </c>
      <c r="Y22" s="3">
        <f t="shared" si="5"/>
        <v>2</v>
      </c>
      <c r="Z22">
        <f>IFERROR(VLOOKUP(N22,[2]Masterdata!$B:$C,2,0),0)</f>
        <v>0.89100000000000001</v>
      </c>
      <c r="AA22">
        <f>IFERROR(VLOOKUP(O22,[2]Masterdata!$B:$C,2,0),0)</f>
        <v>0.86399999999999999</v>
      </c>
      <c r="AB22">
        <f>IFERROR(VLOOKUP(P22,[2]Masterdata!$B:$C,2,0),0)</f>
        <v>0</v>
      </c>
      <c r="AC22">
        <f>IFERROR(VLOOKUP(Q22,[2]Masterdata!$B:$C,2,0),0)</f>
        <v>0</v>
      </c>
      <c r="AD22">
        <f>IFERROR(VLOOKUP(R22,[2]Masterdata!$B:$C,2,0),0)</f>
        <v>0</v>
      </c>
      <c r="AE22">
        <f>IFERROR(VLOOKUP(S22,[2]Masterdata!$B:$C,2,0),0)</f>
        <v>0</v>
      </c>
      <c r="AF22">
        <f>IFERROR(VLOOKUP(T22,[2]Masterdata!$B:$C,2,0),0)</f>
        <v>0</v>
      </c>
      <c r="AG22">
        <f>IFERROR(VLOOKUP(U22,[2]Masterdata!$B:$C,2,0),0)</f>
        <v>0</v>
      </c>
      <c r="AH22" s="42"/>
      <c r="AI22" s="68">
        <v>3.3577430555555558E-2</v>
      </c>
      <c r="AJ22" s="69">
        <v>3.6843171296296294E-2</v>
      </c>
      <c r="AK22" s="70">
        <f t="shared" si="6"/>
        <v>3.2657407407407357E-3</v>
      </c>
      <c r="AM22" s="68">
        <v>4.2422453703703702E-3</v>
      </c>
      <c r="AN22" s="69">
        <v>5.0620370370370376E-3</v>
      </c>
      <c r="AO22" s="70">
        <f t="shared" si="7"/>
        <v>8.1979166666666745E-4</v>
      </c>
    </row>
    <row r="23" spans="1:41" x14ac:dyDescent="0.25">
      <c r="A23" t="s">
        <v>3</v>
      </c>
      <c r="B23" s="63" t="s">
        <v>108</v>
      </c>
      <c r="C23" s="47">
        <v>2.9731481481481484E-3</v>
      </c>
      <c r="D23" s="47"/>
      <c r="E23" s="47">
        <v>7.6550925925925918E-4</v>
      </c>
      <c r="G23" s="48">
        <f t="shared" si="0"/>
        <v>0.89100000000000001</v>
      </c>
      <c r="H23" s="48">
        <f t="shared" si="0"/>
        <v>1.1200000000000001</v>
      </c>
      <c r="I23" s="49"/>
      <c r="J23" s="50">
        <f t="shared" si="1"/>
        <v>1.4834820000000004E-3</v>
      </c>
      <c r="K23" s="51">
        <f t="shared" si="2"/>
        <v>1.5278339999999998E-3</v>
      </c>
      <c r="L23" s="65">
        <f t="shared" si="3"/>
        <v>3.011316E-3</v>
      </c>
      <c r="N23" s="53" t="s">
        <v>46</v>
      </c>
      <c r="O23" s="54" t="s">
        <v>39</v>
      </c>
      <c r="P23" s="54" t="s">
        <v>59</v>
      </c>
      <c r="Q23" s="54" t="s">
        <v>59</v>
      </c>
      <c r="R23" s="54"/>
      <c r="S23" s="54"/>
      <c r="T23" s="54"/>
      <c r="U23" s="66"/>
      <c r="V23" s="67" t="s">
        <v>105</v>
      </c>
      <c r="W23" s="58">
        <f t="shared" si="4"/>
        <v>0.89100000000000001</v>
      </c>
      <c r="X23" s="59">
        <f>VLOOKUP(V23,[2]Masterdata!$E:$F,2,0)</f>
        <v>1.1200000000000001</v>
      </c>
      <c r="Y23" s="3">
        <f t="shared" si="5"/>
        <v>4</v>
      </c>
      <c r="Z23">
        <f>IFERROR(VLOOKUP(N23,[2]Masterdata!$B:$C,2,0),0)</f>
        <v>0.86399999999999999</v>
      </c>
      <c r="AA23">
        <f>IFERROR(VLOOKUP(O23,[2]Masterdata!$B:$C,2,0),0)</f>
        <v>0.91800000000000004</v>
      </c>
      <c r="AB23">
        <f>IFERROR(VLOOKUP(P23,[2]Masterdata!$B:$C,2,0),0)</f>
        <v>0.89100000000000001</v>
      </c>
      <c r="AC23">
        <f>IFERROR(VLOOKUP(Q23,[2]Masterdata!$B:$C,2,0),0)</f>
        <v>0.89100000000000001</v>
      </c>
      <c r="AD23">
        <f>IFERROR(VLOOKUP(R23,[2]Masterdata!$B:$C,2,0),0)</f>
        <v>0</v>
      </c>
      <c r="AE23">
        <f>IFERROR(VLOOKUP(S23,[2]Masterdata!$B:$C,2,0),0)</f>
        <v>0</v>
      </c>
      <c r="AF23">
        <f>IFERROR(VLOOKUP(T23,[2]Masterdata!$B:$C,2,0),0)</f>
        <v>0</v>
      </c>
      <c r="AG23">
        <f>IFERROR(VLOOKUP(U23,[2]Masterdata!$B:$C,2,0),0)</f>
        <v>0</v>
      </c>
      <c r="AH23" s="42"/>
      <c r="AI23" s="68">
        <v>3.3937268518518519E-2</v>
      </c>
      <c r="AJ23" s="69">
        <v>3.6910416666666668E-2</v>
      </c>
      <c r="AK23" s="70">
        <f t="shared" si="6"/>
        <v>2.9731481481481484E-3</v>
      </c>
      <c r="AM23" s="68">
        <v>5.146990740740741E-3</v>
      </c>
      <c r="AN23" s="69">
        <v>5.9125000000000002E-3</v>
      </c>
      <c r="AO23" s="70">
        <f t="shared" si="7"/>
        <v>7.6550925925925918E-4</v>
      </c>
    </row>
    <row r="24" spans="1:41" x14ac:dyDescent="0.25">
      <c r="A24" t="s">
        <v>109</v>
      </c>
      <c r="B24" s="63" t="s">
        <v>110</v>
      </c>
      <c r="C24" s="47">
        <v>4.0979166666666664E-3</v>
      </c>
      <c r="D24" s="47"/>
      <c r="E24" s="47">
        <v>7.9282407407407426E-4</v>
      </c>
      <c r="G24" s="48">
        <f t="shared" si="0"/>
        <v>0.90450000000000008</v>
      </c>
      <c r="H24" s="48">
        <f t="shared" si="0"/>
        <v>1.01776</v>
      </c>
      <c r="I24" s="49"/>
      <c r="J24" s="50">
        <f t="shared" si="1"/>
        <v>1.8861971152499999E-3</v>
      </c>
      <c r="K24" s="51">
        <f t="shared" si="2"/>
        <v>1.4596904750000003E-3</v>
      </c>
      <c r="L24" s="65">
        <f t="shared" si="3"/>
        <v>3.3458875902500004E-3</v>
      </c>
      <c r="N24" s="53" t="s">
        <v>59</v>
      </c>
      <c r="O24" s="54" t="s">
        <v>39</v>
      </c>
      <c r="P24" s="54"/>
      <c r="Q24" s="54"/>
      <c r="R24" s="54"/>
      <c r="S24" s="54"/>
      <c r="T24" s="54"/>
      <c r="U24" s="66"/>
      <c r="V24" s="67" t="s">
        <v>107</v>
      </c>
      <c r="W24" s="58">
        <f t="shared" si="4"/>
        <v>0.90450000000000008</v>
      </c>
      <c r="X24" s="59">
        <f>VLOOKUP(V24,[2]Masterdata!$E:$F,2,0)</f>
        <v>1.01776</v>
      </c>
      <c r="Y24" s="3">
        <f t="shared" si="5"/>
        <v>2</v>
      </c>
      <c r="Z24">
        <f>IFERROR(VLOOKUP(N24,[2]Masterdata!$B:$C,2,0),0)</f>
        <v>0.89100000000000001</v>
      </c>
      <c r="AA24">
        <f>IFERROR(VLOOKUP(O24,[2]Masterdata!$B:$C,2,0),0)</f>
        <v>0.91800000000000004</v>
      </c>
      <c r="AB24">
        <f>IFERROR(VLOOKUP(P24,[2]Masterdata!$B:$C,2,0),0)</f>
        <v>0</v>
      </c>
      <c r="AC24">
        <f>IFERROR(VLOOKUP(Q24,[2]Masterdata!$B:$C,2,0),0)</f>
        <v>0</v>
      </c>
      <c r="AD24">
        <f>IFERROR(VLOOKUP(R24,[2]Masterdata!$B:$C,2,0),0)</f>
        <v>0</v>
      </c>
      <c r="AE24">
        <f>IFERROR(VLOOKUP(S24,[2]Masterdata!$B:$C,2,0),0)</f>
        <v>0</v>
      </c>
      <c r="AF24">
        <f>IFERROR(VLOOKUP(T24,[2]Masterdata!$B:$C,2,0),0)</f>
        <v>0</v>
      </c>
      <c r="AG24">
        <f>IFERROR(VLOOKUP(U24,[2]Masterdata!$B:$C,2,0),0)</f>
        <v>0</v>
      </c>
      <c r="AH24" s="42"/>
      <c r="AI24" s="68">
        <v>3.3343055555555556E-2</v>
      </c>
      <c r="AJ24" s="69">
        <v>3.7440972222222223E-2</v>
      </c>
      <c r="AK24" s="70">
        <f t="shared" si="6"/>
        <v>4.0979166666666664E-3</v>
      </c>
      <c r="AM24" s="68">
        <v>4.2422453703703702E-3</v>
      </c>
      <c r="AN24" s="69">
        <v>5.0350694444444444E-3</v>
      </c>
      <c r="AO24" s="70">
        <f t="shared" si="7"/>
        <v>7.9282407407407426E-4</v>
      </c>
    </row>
    <row r="25" spans="1:41" hidden="1" outlineLevel="1" x14ac:dyDescent="0.25">
      <c r="B25" s="63"/>
      <c r="C25" s="47"/>
      <c r="D25" s="47"/>
      <c r="E25" s="47"/>
      <c r="G25" s="48" t="e">
        <f t="shared" si="0"/>
        <v>#DIV/0!</v>
      </c>
      <c r="H25" s="48" t="e">
        <f t="shared" si="0"/>
        <v>#N/A</v>
      </c>
      <c r="I25" s="49"/>
      <c r="J25" s="50" t="str">
        <f t="shared" si="1"/>
        <v/>
      </c>
      <c r="K25" s="51" t="str">
        <f t="shared" si="2"/>
        <v/>
      </c>
      <c r="L25" s="65">
        <f t="shared" ref="L25:L50" si="8">SUM(J25:K25)</f>
        <v>0</v>
      </c>
      <c r="N25" s="53"/>
      <c r="O25" s="54"/>
      <c r="P25" s="54"/>
      <c r="Q25" s="54"/>
      <c r="R25" s="54"/>
      <c r="S25" s="54"/>
      <c r="T25" s="54"/>
      <c r="U25" s="66"/>
      <c r="V25" s="67"/>
      <c r="W25" s="58" t="e">
        <f t="shared" ref="W25:W50" si="9">SUM(Z25:AG25)/Y25</f>
        <v>#DIV/0!</v>
      </c>
      <c r="X25" s="59" t="e">
        <f>VLOOKUP(V25,[2]Masterdata!$E:$F,2,0)</f>
        <v>#N/A</v>
      </c>
      <c r="Y25" s="3">
        <f t="shared" si="5"/>
        <v>0</v>
      </c>
      <c r="Z25">
        <f>IFERROR(VLOOKUP(N25,[2]Masterdata!$B:$C,2,0),0)</f>
        <v>0</v>
      </c>
      <c r="AA25">
        <f>IFERROR(VLOOKUP(O25,[2]Masterdata!$B:$C,2,0),0)</f>
        <v>0</v>
      </c>
      <c r="AB25">
        <f>IFERROR(VLOOKUP(P25,[2]Masterdata!$B:$C,2,0),0)</f>
        <v>0</v>
      </c>
      <c r="AC25">
        <f>IFERROR(VLOOKUP(Q25,[2]Masterdata!$B:$C,2,0),0)</f>
        <v>0</v>
      </c>
      <c r="AD25">
        <f>IFERROR(VLOOKUP(R25,[2]Masterdata!$B:$C,2,0),0)</f>
        <v>0</v>
      </c>
      <c r="AE25">
        <f>IFERROR(VLOOKUP(S25,[2]Masterdata!$B:$C,2,0),0)</f>
        <v>0</v>
      </c>
      <c r="AF25">
        <f>IFERROR(VLOOKUP(T25,[2]Masterdata!$B:$C,2,0),0)</f>
        <v>0</v>
      </c>
      <c r="AG25">
        <f>IFERROR(VLOOKUP(U25,[2]Masterdata!$B:$C,2,0),0)</f>
        <v>0</v>
      </c>
      <c r="AH25" s="42"/>
      <c r="AI25" s="68"/>
      <c r="AJ25" s="69"/>
      <c r="AK25" s="70">
        <f t="shared" si="6"/>
        <v>0</v>
      </c>
      <c r="AM25" s="68"/>
      <c r="AN25" s="69"/>
      <c r="AO25" s="70">
        <f t="shared" si="7"/>
        <v>0</v>
      </c>
    </row>
    <row r="26" spans="1:41" hidden="1" outlineLevel="1" x14ac:dyDescent="0.25">
      <c r="B26" s="63"/>
      <c r="C26" s="47"/>
      <c r="D26" s="47"/>
      <c r="E26" s="47"/>
      <c r="G26" s="48" t="e">
        <f t="shared" ref="G26:H51" si="10">W26</f>
        <v>#DIV/0!</v>
      </c>
      <c r="H26" s="48" t="e">
        <f t="shared" si="10"/>
        <v>#N/A</v>
      </c>
      <c r="I26" s="49"/>
      <c r="J26" s="50" t="str">
        <f t="shared" si="1"/>
        <v/>
      </c>
      <c r="K26" s="51" t="str">
        <f t="shared" si="2"/>
        <v/>
      </c>
      <c r="L26" s="65">
        <f t="shared" si="8"/>
        <v>0</v>
      </c>
      <c r="N26" s="53"/>
      <c r="O26" s="54"/>
      <c r="P26" s="54"/>
      <c r="Q26" s="54"/>
      <c r="R26" s="54"/>
      <c r="S26" s="54"/>
      <c r="T26" s="54"/>
      <c r="U26" s="66"/>
      <c r="V26" s="67"/>
      <c r="W26" s="58" t="e">
        <f t="shared" si="9"/>
        <v>#DIV/0!</v>
      </c>
      <c r="X26" s="59" t="e">
        <f>VLOOKUP(V26,[2]Masterdata!$E:$F,2,0)</f>
        <v>#N/A</v>
      </c>
      <c r="Y26" s="3">
        <f t="shared" si="5"/>
        <v>0</v>
      </c>
      <c r="Z26">
        <f>IFERROR(VLOOKUP(N26,[2]Masterdata!$B:$C,2,0),0)</f>
        <v>0</v>
      </c>
      <c r="AA26">
        <f>IFERROR(VLOOKUP(O26,[2]Masterdata!$B:$C,2,0),0)</f>
        <v>0</v>
      </c>
      <c r="AB26">
        <f>IFERROR(VLOOKUP(P26,[2]Masterdata!$B:$C,2,0),0)</f>
        <v>0</v>
      </c>
      <c r="AC26">
        <f>IFERROR(VLOOKUP(Q26,[2]Masterdata!$B:$C,2,0),0)</f>
        <v>0</v>
      </c>
      <c r="AD26">
        <f>IFERROR(VLOOKUP(R26,[2]Masterdata!$B:$C,2,0),0)</f>
        <v>0</v>
      </c>
      <c r="AE26">
        <f>IFERROR(VLOOKUP(S26,[2]Masterdata!$B:$C,2,0),0)</f>
        <v>0</v>
      </c>
      <c r="AF26">
        <f>IFERROR(VLOOKUP(T26,[2]Masterdata!$B:$C,2,0),0)</f>
        <v>0</v>
      </c>
      <c r="AG26">
        <f>IFERROR(VLOOKUP(U26,[2]Masterdata!$B:$C,2,0),0)</f>
        <v>0</v>
      </c>
      <c r="AH26" s="42"/>
      <c r="AI26" s="68"/>
      <c r="AJ26" s="69"/>
      <c r="AK26" s="70">
        <f t="shared" si="6"/>
        <v>0</v>
      </c>
      <c r="AM26" s="68"/>
      <c r="AN26" s="69"/>
      <c r="AO26" s="70">
        <f t="shared" si="7"/>
        <v>0</v>
      </c>
    </row>
    <row r="27" spans="1:41" hidden="1" outlineLevel="1" x14ac:dyDescent="0.25">
      <c r="B27" s="63"/>
      <c r="C27" s="47"/>
      <c r="D27" s="47"/>
      <c r="E27" s="47"/>
      <c r="G27" s="48" t="e">
        <f t="shared" si="10"/>
        <v>#DIV/0!</v>
      </c>
      <c r="H27" s="48" t="e">
        <f t="shared" si="10"/>
        <v>#N/A</v>
      </c>
      <c r="I27" s="49"/>
      <c r="J27" s="50" t="str">
        <f t="shared" si="1"/>
        <v/>
      </c>
      <c r="K27" s="51" t="str">
        <f t="shared" si="2"/>
        <v/>
      </c>
      <c r="L27" s="65">
        <f t="shared" si="8"/>
        <v>0</v>
      </c>
      <c r="N27" s="53"/>
      <c r="O27" s="54"/>
      <c r="P27" s="54"/>
      <c r="Q27" s="54"/>
      <c r="R27" s="54"/>
      <c r="S27" s="54"/>
      <c r="T27" s="54"/>
      <c r="U27" s="66"/>
      <c r="V27" s="67"/>
      <c r="W27" s="58" t="e">
        <f t="shared" si="9"/>
        <v>#DIV/0!</v>
      </c>
      <c r="X27" s="59" t="e">
        <f>VLOOKUP(V27,[2]Masterdata!$E:$F,2,0)</f>
        <v>#N/A</v>
      </c>
      <c r="Y27" s="3">
        <f t="shared" si="5"/>
        <v>0</v>
      </c>
      <c r="Z27">
        <f>IFERROR(VLOOKUP(N27,[2]Masterdata!$B:$C,2,0),0)</f>
        <v>0</v>
      </c>
      <c r="AA27">
        <f>IFERROR(VLOOKUP(O27,[2]Masterdata!$B:$C,2,0),0)</f>
        <v>0</v>
      </c>
      <c r="AB27">
        <f>IFERROR(VLOOKUP(P27,[2]Masterdata!$B:$C,2,0),0)</f>
        <v>0</v>
      </c>
      <c r="AC27">
        <f>IFERROR(VLOOKUP(Q27,[2]Masterdata!$B:$C,2,0),0)</f>
        <v>0</v>
      </c>
      <c r="AD27">
        <f>IFERROR(VLOOKUP(R27,[2]Masterdata!$B:$C,2,0),0)</f>
        <v>0</v>
      </c>
      <c r="AE27">
        <f>IFERROR(VLOOKUP(S27,[2]Masterdata!$B:$C,2,0),0)</f>
        <v>0</v>
      </c>
      <c r="AF27">
        <f>IFERROR(VLOOKUP(T27,[2]Masterdata!$B:$C,2,0),0)</f>
        <v>0</v>
      </c>
      <c r="AG27">
        <f>IFERROR(VLOOKUP(U27,[2]Masterdata!$B:$C,2,0),0)</f>
        <v>0</v>
      </c>
      <c r="AH27" s="42"/>
      <c r="AI27" s="68"/>
      <c r="AJ27" s="69"/>
      <c r="AK27" s="70">
        <f t="shared" si="6"/>
        <v>0</v>
      </c>
      <c r="AM27" s="68"/>
      <c r="AN27" s="69"/>
      <c r="AO27" s="70">
        <f t="shared" si="7"/>
        <v>0</v>
      </c>
    </row>
    <row r="28" spans="1:41" hidden="1" outlineLevel="1" x14ac:dyDescent="0.25">
      <c r="B28" s="63"/>
      <c r="C28" s="47"/>
      <c r="D28" s="47"/>
      <c r="E28" s="47"/>
      <c r="G28" s="48" t="e">
        <f t="shared" si="10"/>
        <v>#DIV/0!</v>
      </c>
      <c r="H28" s="48" t="e">
        <f t="shared" si="10"/>
        <v>#N/A</v>
      </c>
      <c r="I28" s="49"/>
      <c r="J28" s="50" t="str">
        <f t="shared" si="1"/>
        <v/>
      </c>
      <c r="K28" s="51" t="str">
        <f t="shared" si="2"/>
        <v/>
      </c>
      <c r="L28" s="65">
        <f t="shared" si="8"/>
        <v>0</v>
      </c>
      <c r="N28" s="53"/>
      <c r="O28" s="54"/>
      <c r="P28" s="54"/>
      <c r="Q28" s="54"/>
      <c r="R28" s="54"/>
      <c r="S28" s="54"/>
      <c r="T28" s="54"/>
      <c r="U28" s="66"/>
      <c r="V28" s="67"/>
      <c r="W28" s="58" t="e">
        <f t="shared" si="9"/>
        <v>#DIV/0!</v>
      </c>
      <c r="X28" s="59" t="e">
        <f>VLOOKUP(V28,[2]Masterdata!$E:$F,2,0)</f>
        <v>#N/A</v>
      </c>
      <c r="Y28" s="3">
        <f t="shared" si="5"/>
        <v>0</v>
      </c>
      <c r="Z28">
        <f>IFERROR(VLOOKUP(N28,[2]Masterdata!$B:$C,2,0),0)</f>
        <v>0</v>
      </c>
      <c r="AA28">
        <f>IFERROR(VLOOKUP(O28,[2]Masterdata!$B:$C,2,0),0)</f>
        <v>0</v>
      </c>
      <c r="AB28">
        <f>IFERROR(VLOOKUP(P28,[2]Masterdata!$B:$C,2,0),0)</f>
        <v>0</v>
      </c>
      <c r="AC28">
        <f>IFERROR(VLOOKUP(Q28,[2]Masterdata!$B:$C,2,0),0)</f>
        <v>0</v>
      </c>
      <c r="AD28">
        <f>IFERROR(VLOOKUP(R28,[2]Masterdata!$B:$C,2,0),0)</f>
        <v>0</v>
      </c>
      <c r="AE28">
        <f>IFERROR(VLOOKUP(S28,[2]Masterdata!$B:$C,2,0),0)</f>
        <v>0</v>
      </c>
      <c r="AF28">
        <f>IFERROR(VLOOKUP(T28,[2]Masterdata!$B:$C,2,0),0)</f>
        <v>0</v>
      </c>
      <c r="AG28">
        <f>IFERROR(VLOOKUP(U28,[2]Masterdata!$B:$C,2,0),0)</f>
        <v>0</v>
      </c>
      <c r="AH28" s="42"/>
      <c r="AI28" s="68"/>
      <c r="AJ28" s="69"/>
      <c r="AK28" s="70">
        <f t="shared" si="6"/>
        <v>0</v>
      </c>
      <c r="AM28" s="68"/>
      <c r="AN28" s="69"/>
      <c r="AO28" s="70">
        <f t="shared" si="7"/>
        <v>0</v>
      </c>
    </row>
    <row r="29" spans="1:41" hidden="1" outlineLevel="1" x14ac:dyDescent="0.25">
      <c r="B29" s="63"/>
      <c r="C29" s="47"/>
      <c r="D29" s="47"/>
      <c r="E29" s="47"/>
      <c r="F29" s="64"/>
      <c r="G29" s="48" t="e">
        <f t="shared" si="10"/>
        <v>#DIV/0!</v>
      </c>
      <c r="H29" s="48" t="e">
        <f t="shared" si="10"/>
        <v>#N/A</v>
      </c>
      <c r="I29" s="49"/>
      <c r="J29" s="50" t="str">
        <f t="shared" si="1"/>
        <v/>
      </c>
      <c r="K29" s="51" t="str">
        <f t="shared" si="2"/>
        <v/>
      </c>
      <c r="L29" s="65">
        <f t="shared" si="8"/>
        <v>0</v>
      </c>
      <c r="N29" s="53"/>
      <c r="O29" s="54"/>
      <c r="P29" s="54"/>
      <c r="Q29" s="54"/>
      <c r="R29" s="54"/>
      <c r="S29" s="54"/>
      <c r="T29" s="54"/>
      <c r="U29" s="66"/>
      <c r="V29" s="67"/>
      <c r="W29" s="58" t="e">
        <f t="shared" si="9"/>
        <v>#DIV/0!</v>
      </c>
      <c r="X29" s="59" t="e">
        <f>VLOOKUP(V29,[2]Masterdata!$E:$F,2,0)</f>
        <v>#N/A</v>
      </c>
      <c r="Y29" s="3">
        <f t="shared" si="5"/>
        <v>0</v>
      </c>
      <c r="Z29">
        <f>IFERROR(VLOOKUP(N29,[2]Masterdata!$B:$C,2,0),0)</f>
        <v>0</v>
      </c>
      <c r="AA29">
        <f>IFERROR(VLOOKUP(O29,[2]Masterdata!$B:$C,2,0),0)</f>
        <v>0</v>
      </c>
      <c r="AB29">
        <f>IFERROR(VLOOKUP(P29,[2]Masterdata!$B:$C,2,0),0)</f>
        <v>0</v>
      </c>
      <c r="AC29">
        <f>IFERROR(VLOOKUP(Q29,[2]Masterdata!$B:$C,2,0),0)</f>
        <v>0</v>
      </c>
      <c r="AD29">
        <f>IFERROR(VLOOKUP(R29,[2]Masterdata!$B:$C,2,0),0)</f>
        <v>0</v>
      </c>
      <c r="AE29">
        <f>IFERROR(VLOOKUP(S29,[2]Masterdata!$B:$C,2,0),0)</f>
        <v>0</v>
      </c>
      <c r="AF29">
        <f>IFERROR(VLOOKUP(T29,[2]Masterdata!$B:$C,2,0),0)</f>
        <v>0</v>
      </c>
      <c r="AG29">
        <f>IFERROR(VLOOKUP(U29,[2]Masterdata!$B:$C,2,0),0)</f>
        <v>0</v>
      </c>
      <c r="AH29" s="42"/>
      <c r="AI29" s="68"/>
      <c r="AJ29" s="69"/>
      <c r="AK29" s="70">
        <f t="shared" si="6"/>
        <v>0</v>
      </c>
      <c r="AM29" s="68"/>
      <c r="AN29" s="69"/>
      <c r="AO29" s="70">
        <f t="shared" si="7"/>
        <v>0</v>
      </c>
    </row>
    <row r="30" spans="1:41" hidden="1" outlineLevel="1" x14ac:dyDescent="0.25">
      <c r="B30" s="63"/>
      <c r="C30" s="47"/>
      <c r="D30" s="47"/>
      <c r="E30" s="47"/>
      <c r="G30" s="48" t="e">
        <f t="shared" si="10"/>
        <v>#DIV/0!</v>
      </c>
      <c r="H30" s="48" t="e">
        <f t="shared" si="10"/>
        <v>#N/A</v>
      </c>
      <c r="I30" s="49"/>
      <c r="J30" s="50" t="str">
        <f t="shared" si="1"/>
        <v/>
      </c>
      <c r="K30" s="51" t="str">
        <f t="shared" si="2"/>
        <v/>
      </c>
      <c r="L30" s="65">
        <f t="shared" si="8"/>
        <v>0</v>
      </c>
      <c r="N30" s="53"/>
      <c r="O30" s="54"/>
      <c r="P30" s="54"/>
      <c r="Q30" s="54"/>
      <c r="R30" s="54"/>
      <c r="S30" s="54"/>
      <c r="T30" s="54"/>
      <c r="U30" s="66"/>
      <c r="V30" s="67"/>
      <c r="W30" s="58" t="e">
        <f t="shared" si="9"/>
        <v>#DIV/0!</v>
      </c>
      <c r="X30" s="59" t="e">
        <f>VLOOKUP(V30,[2]Masterdata!$E:$F,2,0)</f>
        <v>#N/A</v>
      </c>
      <c r="Y30" s="3">
        <f t="shared" si="5"/>
        <v>0</v>
      </c>
      <c r="Z30">
        <f>IFERROR(VLOOKUP(N30,[2]Masterdata!$B:$C,2,0),0)</f>
        <v>0</v>
      </c>
      <c r="AA30">
        <f>IFERROR(VLOOKUP(O30,[2]Masterdata!$B:$C,2,0),0)</f>
        <v>0</v>
      </c>
      <c r="AB30">
        <f>IFERROR(VLOOKUP(P30,[2]Masterdata!$B:$C,2,0),0)</f>
        <v>0</v>
      </c>
      <c r="AC30">
        <f>IFERROR(VLOOKUP(Q30,[2]Masterdata!$B:$C,2,0),0)</f>
        <v>0</v>
      </c>
      <c r="AD30">
        <f>IFERROR(VLOOKUP(R30,[2]Masterdata!$B:$C,2,0),0)</f>
        <v>0</v>
      </c>
      <c r="AE30">
        <f>IFERROR(VLOOKUP(S30,[2]Masterdata!$B:$C,2,0),0)</f>
        <v>0</v>
      </c>
      <c r="AF30">
        <f>IFERROR(VLOOKUP(T30,[2]Masterdata!$B:$C,2,0),0)</f>
        <v>0</v>
      </c>
      <c r="AG30">
        <f>IFERROR(VLOOKUP(U30,[2]Masterdata!$B:$C,2,0),0)</f>
        <v>0</v>
      </c>
      <c r="AH30" s="42"/>
      <c r="AI30" s="68"/>
      <c r="AJ30" s="69"/>
      <c r="AK30" s="70">
        <f t="shared" si="6"/>
        <v>0</v>
      </c>
      <c r="AM30" s="68"/>
      <c r="AN30" s="69"/>
      <c r="AO30" s="70">
        <f t="shared" si="7"/>
        <v>0</v>
      </c>
    </row>
    <row r="31" spans="1:41" hidden="1" outlineLevel="1" x14ac:dyDescent="0.25">
      <c r="B31" s="63"/>
      <c r="C31" s="47"/>
      <c r="D31" s="47"/>
      <c r="E31" s="47"/>
      <c r="G31" s="48" t="e">
        <f t="shared" si="10"/>
        <v>#DIV/0!</v>
      </c>
      <c r="H31" s="48" t="e">
        <f t="shared" si="10"/>
        <v>#N/A</v>
      </c>
      <c r="I31" s="49"/>
      <c r="J31" s="50" t="str">
        <f t="shared" si="1"/>
        <v/>
      </c>
      <c r="K31" s="51" t="str">
        <f t="shared" si="2"/>
        <v/>
      </c>
      <c r="L31" s="65">
        <f t="shared" si="8"/>
        <v>0</v>
      </c>
      <c r="N31" s="53"/>
      <c r="O31" s="54"/>
      <c r="P31" s="54"/>
      <c r="Q31" s="54"/>
      <c r="R31" s="54"/>
      <c r="S31" s="54"/>
      <c r="T31" s="54"/>
      <c r="U31" s="66"/>
      <c r="V31" s="67"/>
      <c r="W31" s="58" t="e">
        <f t="shared" si="9"/>
        <v>#DIV/0!</v>
      </c>
      <c r="X31" s="59" t="e">
        <f>VLOOKUP(V31,[2]Masterdata!$E:$F,2,0)</f>
        <v>#N/A</v>
      </c>
      <c r="Y31" s="3">
        <f t="shared" si="5"/>
        <v>0</v>
      </c>
      <c r="Z31">
        <f>IFERROR(VLOOKUP(N31,[2]Masterdata!$B:$C,2,0),0)</f>
        <v>0</v>
      </c>
      <c r="AA31">
        <f>IFERROR(VLOOKUP(O31,[2]Masterdata!$B:$C,2,0),0)</f>
        <v>0</v>
      </c>
      <c r="AB31">
        <f>IFERROR(VLOOKUP(P31,[2]Masterdata!$B:$C,2,0),0)</f>
        <v>0</v>
      </c>
      <c r="AC31">
        <f>IFERROR(VLOOKUP(Q31,[2]Masterdata!$B:$C,2,0),0)</f>
        <v>0</v>
      </c>
      <c r="AD31">
        <f>IFERROR(VLOOKUP(R31,[2]Masterdata!$B:$C,2,0),0)</f>
        <v>0</v>
      </c>
      <c r="AE31">
        <f>IFERROR(VLOOKUP(S31,[2]Masterdata!$B:$C,2,0),0)</f>
        <v>0</v>
      </c>
      <c r="AF31">
        <f>IFERROR(VLOOKUP(T31,[2]Masterdata!$B:$C,2,0),0)</f>
        <v>0</v>
      </c>
      <c r="AG31">
        <f>IFERROR(VLOOKUP(U31,[2]Masterdata!$B:$C,2,0),0)</f>
        <v>0</v>
      </c>
      <c r="AH31" s="42"/>
      <c r="AI31" s="68"/>
      <c r="AJ31" s="69"/>
      <c r="AK31" s="70">
        <f t="shared" si="6"/>
        <v>0</v>
      </c>
      <c r="AM31" s="68"/>
      <c r="AN31" s="69"/>
      <c r="AO31" s="70">
        <f t="shared" si="7"/>
        <v>0</v>
      </c>
    </row>
    <row r="32" spans="1:41" hidden="1" outlineLevel="1" x14ac:dyDescent="0.25">
      <c r="B32" s="63"/>
      <c r="C32" s="47"/>
      <c r="D32" s="47"/>
      <c r="E32" s="47"/>
      <c r="G32" s="48" t="e">
        <f t="shared" si="10"/>
        <v>#DIV/0!</v>
      </c>
      <c r="H32" s="48" t="e">
        <f t="shared" si="10"/>
        <v>#N/A</v>
      </c>
      <c r="I32" s="49"/>
      <c r="J32" s="50" t="str">
        <f t="shared" si="1"/>
        <v/>
      </c>
      <c r="K32" s="51" t="str">
        <f t="shared" si="2"/>
        <v/>
      </c>
      <c r="L32" s="65">
        <f t="shared" si="8"/>
        <v>0</v>
      </c>
      <c r="N32" s="53"/>
      <c r="O32" s="54"/>
      <c r="P32" s="54"/>
      <c r="Q32" s="54"/>
      <c r="R32" s="54"/>
      <c r="S32" s="54"/>
      <c r="T32" s="54"/>
      <c r="U32" s="66"/>
      <c r="V32" s="67"/>
      <c r="W32" s="58" t="e">
        <f t="shared" si="9"/>
        <v>#DIV/0!</v>
      </c>
      <c r="X32" s="59" t="e">
        <f>VLOOKUP(V32,[2]Masterdata!$E:$F,2,0)</f>
        <v>#N/A</v>
      </c>
      <c r="Y32" s="3">
        <f t="shared" si="5"/>
        <v>0</v>
      </c>
      <c r="Z32">
        <f>IFERROR(VLOOKUP(N32,[2]Masterdata!$B:$C,2,0),0)</f>
        <v>0</v>
      </c>
      <c r="AA32">
        <f>IFERROR(VLOOKUP(O32,[2]Masterdata!$B:$C,2,0),0)</f>
        <v>0</v>
      </c>
      <c r="AB32">
        <f>IFERROR(VLOOKUP(P32,[2]Masterdata!$B:$C,2,0),0)</f>
        <v>0</v>
      </c>
      <c r="AC32">
        <f>IFERROR(VLOOKUP(Q32,[2]Masterdata!$B:$C,2,0),0)</f>
        <v>0</v>
      </c>
      <c r="AD32">
        <f>IFERROR(VLOOKUP(R32,[2]Masterdata!$B:$C,2,0),0)</f>
        <v>0</v>
      </c>
      <c r="AE32">
        <f>IFERROR(VLOOKUP(S32,[2]Masterdata!$B:$C,2,0),0)</f>
        <v>0</v>
      </c>
      <c r="AF32">
        <f>IFERROR(VLOOKUP(T32,[2]Masterdata!$B:$C,2,0),0)</f>
        <v>0</v>
      </c>
      <c r="AG32">
        <f>IFERROR(VLOOKUP(U32,[2]Masterdata!$B:$C,2,0),0)</f>
        <v>0</v>
      </c>
      <c r="AH32" s="42"/>
      <c r="AI32" s="68"/>
      <c r="AJ32" s="69"/>
      <c r="AK32" s="70">
        <f t="shared" si="6"/>
        <v>0</v>
      </c>
      <c r="AM32" s="68"/>
      <c r="AN32" s="69"/>
      <c r="AO32" s="70">
        <f t="shared" si="7"/>
        <v>0</v>
      </c>
    </row>
    <row r="33" spans="2:41" hidden="1" outlineLevel="1" x14ac:dyDescent="0.25">
      <c r="B33" s="63"/>
      <c r="C33" s="47"/>
      <c r="D33" s="47"/>
      <c r="E33" s="47"/>
      <c r="G33" s="48" t="e">
        <f t="shared" si="10"/>
        <v>#DIV/0!</v>
      </c>
      <c r="H33" s="48" t="e">
        <f t="shared" si="10"/>
        <v>#N/A</v>
      </c>
      <c r="I33" s="49"/>
      <c r="J33" s="50" t="str">
        <f t="shared" si="1"/>
        <v/>
      </c>
      <c r="K33" s="51" t="str">
        <f t="shared" si="2"/>
        <v/>
      </c>
      <c r="L33" s="65">
        <f t="shared" si="8"/>
        <v>0</v>
      </c>
      <c r="N33" s="53"/>
      <c r="O33" s="54"/>
      <c r="P33" s="54"/>
      <c r="Q33" s="54"/>
      <c r="R33" s="54"/>
      <c r="S33" s="54"/>
      <c r="T33" s="54"/>
      <c r="U33" s="66"/>
      <c r="V33" s="67"/>
      <c r="W33" s="58" t="e">
        <f t="shared" si="9"/>
        <v>#DIV/0!</v>
      </c>
      <c r="X33" s="59" t="e">
        <f>VLOOKUP(V33,[2]Masterdata!$E:$F,2,0)</f>
        <v>#N/A</v>
      </c>
      <c r="Y33" s="3">
        <f t="shared" si="5"/>
        <v>0</v>
      </c>
      <c r="Z33">
        <f>IFERROR(VLOOKUP(N33,[2]Masterdata!$B:$C,2,0),0)</f>
        <v>0</v>
      </c>
      <c r="AA33">
        <f>IFERROR(VLOOKUP(O33,[2]Masterdata!$B:$C,2,0),0)</f>
        <v>0</v>
      </c>
      <c r="AB33">
        <f>IFERROR(VLOOKUP(P33,[2]Masterdata!$B:$C,2,0),0)</f>
        <v>0</v>
      </c>
      <c r="AC33">
        <f>IFERROR(VLOOKUP(Q33,[2]Masterdata!$B:$C,2,0),0)</f>
        <v>0</v>
      </c>
      <c r="AD33">
        <f>IFERROR(VLOOKUP(R33,[2]Masterdata!$B:$C,2,0),0)</f>
        <v>0</v>
      </c>
      <c r="AE33">
        <f>IFERROR(VLOOKUP(S33,[2]Masterdata!$B:$C,2,0),0)</f>
        <v>0</v>
      </c>
      <c r="AF33">
        <f>IFERROR(VLOOKUP(T33,[2]Masterdata!$B:$C,2,0),0)</f>
        <v>0</v>
      </c>
      <c r="AG33">
        <f>IFERROR(VLOOKUP(U33,[2]Masterdata!$B:$C,2,0),0)</f>
        <v>0</v>
      </c>
      <c r="AH33" s="42"/>
      <c r="AI33" s="68"/>
      <c r="AJ33" s="69"/>
      <c r="AK33" s="70">
        <f t="shared" si="6"/>
        <v>0</v>
      </c>
      <c r="AM33" s="68"/>
      <c r="AN33" s="69"/>
      <c r="AO33" s="70">
        <f t="shared" si="7"/>
        <v>0</v>
      </c>
    </row>
    <row r="34" spans="2:41" hidden="1" outlineLevel="1" x14ac:dyDescent="0.25">
      <c r="B34" s="63"/>
      <c r="C34" s="47"/>
      <c r="D34" s="47"/>
      <c r="E34" s="47"/>
      <c r="G34" s="48" t="e">
        <f t="shared" si="10"/>
        <v>#DIV/0!</v>
      </c>
      <c r="H34" s="48" t="e">
        <f t="shared" si="10"/>
        <v>#N/A</v>
      </c>
      <c r="I34" s="49"/>
      <c r="J34" s="50" t="str">
        <f t="shared" si="1"/>
        <v/>
      </c>
      <c r="K34" s="51" t="str">
        <f t="shared" si="2"/>
        <v/>
      </c>
      <c r="L34" s="65">
        <f t="shared" si="8"/>
        <v>0</v>
      </c>
      <c r="N34" s="53"/>
      <c r="O34" s="54"/>
      <c r="P34" s="54"/>
      <c r="Q34" s="54"/>
      <c r="R34" s="54"/>
      <c r="S34" s="54"/>
      <c r="T34" s="54"/>
      <c r="U34" s="66"/>
      <c r="V34" s="67"/>
      <c r="W34" s="58" t="e">
        <f t="shared" si="9"/>
        <v>#DIV/0!</v>
      </c>
      <c r="X34" s="59" t="e">
        <f>VLOOKUP(V34,[2]Masterdata!$E:$F,2,0)</f>
        <v>#N/A</v>
      </c>
      <c r="Y34" s="3">
        <f t="shared" si="5"/>
        <v>0</v>
      </c>
      <c r="Z34">
        <f>IFERROR(VLOOKUP(N34,[2]Masterdata!$B:$C,2,0),0)</f>
        <v>0</v>
      </c>
      <c r="AA34">
        <f>IFERROR(VLOOKUP(O34,[2]Masterdata!$B:$C,2,0),0)</f>
        <v>0</v>
      </c>
      <c r="AB34">
        <f>IFERROR(VLOOKUP(P34,[2]Masterdata!$B:$C,2,0),0)</f>
        <v>0</v>
      </c>
      <c r="AC34">
        <f>IFERROR(VLOOKUP(Q34,[2]Masterdata!$B:$C,2,0),0)</f>
        <v>0</v>
      </c>
      <c r="AD34">
        <f>IFERROR(VLOOKUP(R34,[2]Masterdata!$B:$C,2,0),0)</f>
        <v>0</v>
      </c>
      <c r="AE34">
        <f>IFERROR(VLOOKUP(S34,[2]Masterdata!$B:$C,2,0),0)</f>
        <v>0</v>
      </c>
      <c r="AF34">
        <f>IFERROR(VLOOKUP(T34,[2]Masterdata!$B:$C,2,0),0)</f>
        <v>0</v>
      </c>
      <c r="AG34">
        <f>IFERROR(VLOOKUP(U34,[2]Masterdata!$B:$C,2,0),0)</f>
        <v>0</v>
      </c>
      <c r="AH34" s="42"/>
      <c r="AI34" s="68"/>
      <c r="AJ34" s="69"/>
      <c r="AK34" s="70">
        <f t="shared" si="6"/>
        <v>0</v>
      </c>
      <c r="AM34" s="68"/>
      <c r="AN34" s="69"/>
      <c r="AO34" s="70">
        <f t="shared" si="7"/>
        <v>0</v>
      </c>
    </row>
    <row r="35" spans="2:41" hidden="1" outlineLevel="1" x14ac:dyDescent="0.25">
      <c r="B35" s="63"/>
      <c r="C35" s="47"/>
      <c r="D35" s="47"/>
      <c r="E35" s="47"/>
      <c r="G35" s="48" t="e">
        <f t="shared" si="10"/>
        <v>#DIV/0!</v>
      </c>
      <c r="H35" s="48" t="e">
        <f t="shared" si="10"/>
        <v>#N/A</v>
      </c>
      <c r="I35" s="49"/>
      <c r="J35" s="50" t="str">
        <f t="shared" si="1"/>
        <v/>
      </c>
      <c r="K35" s="51" t="str">
        <f t="shared" si="2"/>
        <v/>
      </c>
      <c r="L35" s="65">
        <f t="shared" si="8"/>
        <v>0</v>
      </c>
      <c r="N35" s="53"/>
      <c r="O35" s="54"/>
      <c r="P35" s="54"/>
      <c r="Q35" s="54"/>
      <c r="R35" s="54"/>
      <c r="S35" s="54"/>
      <c r="T35" s="54"/>
      <c r="U35" s="66"/>
      <c r="V35" s="67"/>
      <c r="W35" s="58" t="e">
        <f t="shared" si="9"/>
        <v>#DIV/0!</v>
      </c>
      <c r="X35" s="59" t="e">
        <f>VLOOKUP(V35,[2]Masterdata!$E:$F,2,0)</f>
        <v>#N/A</v>
      </c>
      <c r="Y35" s="3">
        <f t="shared" si="5"/>
        <v>0</v>
      </c>
      <c r="Z35">
        <f>IFERROR(VLOOKUP(N35,[2]Masterdata!$B:$C,2,0),0)</f>
        <v>0</v>
      </c>
      <c r="AA35">
        <f>IFERROR(VLOOKUP(O35,[2]Masterdata!$B:$C,2,0),0)</f>
        <v>0</v>
      </c>
      <c r="AB35">
        <f>IFERROR(VLOOKUP(P35,[2]Masterdata!$B:$C,2,0),0)</f>
        <v>0</v>
      </c>
      <c r="AC35">
        <f>IFERROR(VLOOKUP(Q35,[2]Masterdata!$B:$C,2,0),0)</f>
        <v>0</v>
      </c>
      <c r="AD35">
        <f>IFERROR(VLOOKUP(R35,[2]Masterdata!$B:$C,2,0),0)</f>
        <v>0</v>
      </c>
      <c r="AE35">
        <f>IFERROR(VLOOKUP(S35,[2]Masterdata!$B:$C,2,0),0)</f>
        <v>0</v>
      </c>
      <c r="AF35">
        <f>IFERROR(VLOOKUP(T35,[2]Masterdata!$B:$C,2,0),0)</f>
        <v>0</v>
      </c>
      <c r="AG35">
        <f>IFERROR(VLOOKUP(U35,[2]Masterdata!$B:$C,2,0),0)</f>
        <v>0</v>
      </c>
      <c r="AH35" s="42"/>
      <c r="AI35" s="68"/>
      <c r="AJ35" s="69"/>
      <c r="AK35" s="70">
        <f t="shared" si="6"/>
        <v>0</v>
      </c>
      <c r="AM35" s="68"/>
      <c r="AN35" s="69"/>
      <c r="AO35" s="70">
        <f t="shared" si="7"/>
        <v>0</v>
      </c>
    </row>
    <row r="36" spans="2:41" hidden="1" outlineLevel="1" x14ac:dyDescent="0.25">
      <c r="B36" s="63"/>
      <c r="C36" s="47"/>
      <c r="D36" s="47"/>
      <c r="E36" s="47"/>
      <c r="G36" s="48" t="e">
        <f t="shared" si="10"/>
        <v>#DIV/0!</v>
      </c>
      <c r="H36" s="48" t="e">
        <f t="shared" si="10"/>
        <v>#N/A</v>
      </c>
      <c r="I36" s="49"/>
      <c r="J36" s="50" t="str">
        <f t="shared" si="1"/>
        <v/>
      </c>
      <c r="K36" s="51" t="str">
        <f t="shared" si="2"/>
        <v/>
      </c>
      <c r="L36" s="65">
        <f t="shared" si="8"/>
        <v>0</v>
      </c>
      <c r="N36" s="53"/>
      <c r="O36" s="54"/>
      <c r="P36" s="54"/>
      <c r="Q36" s="54"/>
      <c r="R36" s="54"/>
      <c r="S36" s="54"/>
      <c r="T36" s="54"/>
      <c r="U36" s="66"/>
      <c r="V36" s="67"/>
      <c r="W36" s="58" t="e">
        <f t="shared" si="9"/>
        <v>#DIV/0!</v>
      </c>
      <c r="X36" s="59" t="e">
        <f>VLOOKUP(V36,[2]Masterdata!$E:$F,2,0)</f>
        <v>#N/A</v>
      </c>
      <c r="Y36" s="3">
        <f t="shared" si="5"/>
        <v>0</v>
      </c>
      <c r="Z36">
        <f>IFERROR(VLOOKUP(N36,[2]Masterdata!$B:$C,2,0),0)</f>
        <v>0</v>
      </c>
      <c r="AA36">
        <f>IFERROR(VLOOKUP(O36,[2]Masterdata!$B:$C,2,0),0)</f>
        <v>0</v>
      </c>
      <c r="AB36">
        <f>IFERROR(VLOOKUP(P36,[2]Masterdata!$B:$C,2,0),0)</f>
        <v>0</v>
      </c>
      <c r="AC36">
        <f>IFERROR(VLOOKUP(Q36,[2]Masterdata!$B:$C,2,0),0)</f>
        <v>0</v>
      </c>
      <c r="AD36">
        <f>IFERROR(VLOOKUP(R36,[2]Masterdata!$B:$C,2,0),0)</f>
        <v>0</v>
      </c>
      <c r="AE36">
        <f>IFERROR(VLOOKUP(S36,[2]Masterdata!$B:$C,2,0),0)</f>
        <v>0</v>
      </c>
      <c r="AF36">
        <f>IFERROR(VLOOKUP(T36,[2]Masterdata!$B:$C,2,0),0)</f>
        <v>0</v>
      </c>
      <c r="AG36">
        <f>IFERROR(VLOOKUP(U36,[2]Masterdata!$B:$C,2,0),0)</f>
        <v>0</v>
      </c>
      <c r="AH36" s="42"/>
      <c r="AI36" s="68"/>
      <c r="AJ36" s="69"/>
      <c r="AK36" s="70">
        <f t="shared" si="6"/>
        <v>0</v>
      </c>
      <c r="AM36" s="68"/>
      <c r="AN36" s="69"/>
      <c r="AO36" s="70">
        <f t="shared" si="7"/>
        <v>0</v>
      </c>
    </row>
    <row r="37" spans="2:41" hidden="1" outlineLevel="1" x14ac:dyDescent="0.25">
      <c r="B37" s="63"/>
      <c r="C37" s="47"/>
      <c r="D37" s="47"/>
      <c r="E37" s="47"/>
      <c r="G37" s="48" t="e">
        <f t="shared" si="10"/>
        <v>#DIV/0!</v>
      </c>
      <c r="H37" s="48" t="e">
        <f t="shared" si="10"/>
        <v>#N/A</v>
      </c>
      <c r="I37" s="49"/>
      <c r="J37" s="50" t="str">
        <f t="shared" si="1"/>
        <v/>
      </c>
      <c r="K37" s="51" t="str">
        <f t="shared" si="2"/>
        <v/>
      </c>
      <c r="L37" s="65">
        <f t="shared" si="8"/>
        <v>0</v>
      </c>
      <c r="N37" s="53"/>
      <c r="O37" s="54"/>
      <c r="P37" s="54"/>
      <c r="Q37" s="54"/>
      <c r="R37" s="54"/>
      <c r="S37" s="54"/>
      <c r="T37" s="54"/>
      <c r="U37" s="66"/>
      <c r="V37" s="67"/>
      <c r="W37" s="58" t="e">
        <f t="shared" si="9"/>
        <v>#DIV/0!</v>
      </c>
      <c r="X37" s="59" t="e">
        <f>VLOOKUP(V37,[2]Masterdata!$E:$F,2,0)</f>
        <v>#N/A</v>
      </c>
      <c r="Y37" s="3">
        <f t="shared" si="5"/>
        <v>0</v>
      </c>
      <c r="Z37">
        <f>IFERROR(VLOOKUP(N37,[2]Masterdata!$B:$C,2,0),0)</f>
        <v>0</v>
      </c>
      <c r="AA37">
        <f>IFERROR(VLOOKUP(O37,[2]Masterdata!$B:$C,2,0),0)</f>
        <v>0</v>
      </c>
      <c r="AB37">
        <f>IFERROR(VLOOKUP(P37,[2]Masterdata!$B:$C,2,0),0)</f>
        <v>0</v>
      </c>
      <c r="AC37">
        <f>IFERROR(VLOOKUP(Q37,[2]Masterdata!$B:$C,2,0),0)</f>
        <v>0</v>
      </c>
      <c r="AD37">
        <f>IFERROR(VLOOKUP(R37,[2]Masterdata!$B:$C,2,0),0)</f>
        <v>0</v>
      </c>
      <c r="AE37">
        <f>IFERROR(VLOOKUP(S37,[2]Masterdata!$B:$C,2,0),0)</f>
        <v>0</v>
      </c>
      <c r="AF37">
        <f>IFERROR(VLOOKUP(T37,[2]Masterdata!$B:$C,2,0),0)</f>
        <v>0</v>
      </c>
      <c r="AG37">
        <f>IFERROR(VLOOKUP(U37,[2]Masterdata!$B:$C,2,0),0)</f>
        <v>0</v>
      </c>
      <c r="AH37" s="42"/>
      <c r="AI37" s="68"/>
      <c r="AJ37" s="69"/>
      <c r="AK37" s="70">
        <f t="shared" si="6"/>
        <v>0</v>
      </c>
      <c r="AM37" s="68"/>
      <c r="AN37" s="69"/>
      <c r="AO37" s="70">
        <f t="shared" si="7"/>
        <v>0</v>
      </c>
    </row>
    <row r="38" spans="2:41" hidden="1" outlineLevel="1" x14ac:dyDescent="0.25">
      <c r="B38" s="63"/>
      <c r="C38" s="47"/>
      <c r="D38" s="47"/>
      <c r="E38" s="47"/>
      <c r="G38" s="48" t="e">
        <f t="shared" si="10"/>
        <v>#DIV/0!</v>
      </c>
      <c r="H38" s="48" t="e">
        <f t="shared" si="10"/>
        <v>#N/A</v>
      </c>
      <c r="I38" s="49"/>
      <c r="J38" s="50" t="str">
        <f t="shared" si="1"/>
        <v/>
      </c>
      <c r="K38" s="51" t="str">
        <f t="shared" si="2"/>
        <v/>
      </c>
      <c r="L38" s="65">
        <f t="shared" si="8"/>
        <v>0</v>
      </c>
      <c r="N38" s="53"/>
      <c r="O38" s="54"/>
      <c r="P38" s="54"/>
      <c r="Q38" s="54"/>
      <c r="R38" s="54"/>
      <c r="S38" s="54"/>
      <c r="T38" s="54"/>
      <c r="U38" s="66"/>
      <c r="V38" s="67"/>
      <c r="W38" s="58" t="e">
        <f t="shared" si="9"/>
        <v>#DIV/0!</v>
      </c>
      <c r="X38" s="59" t="e">
        <f>VLOOKUP(V38,[2]Masterdata!$E:$F,2,0)</f>
        <v>#N/A</v>
      </c>
      <c r="Y38" s="3">
        <f t="shared" si="5"/>
        <v>0</v>
      </c>
      <c r="Z38">
        <f>IFERROR(VLOOKUP(N38,[2]Masterdata!$B:$C,2,0),0)</f>
        <v>0</v>
      </c>
      <c r="AA38">
        <f>IFERROR(VLOOKUP(O38,[2]Masterdata!$B:$C,2,0),0)</f>
        <v>0</v>
      </c>
      <c r="AB38">
        <f>IFERROR(VLOOKUP(P38,[2]Masterdata!$B:$C,2,0),0)</f>
        <v>0</v>
      </c>
      <c r="AC38">
        <f>IFERROR(VLOOKUP(Q38,[2]Masterdata!$B:$C,2,0),0)</f>
        <v>0</v>
      </c>
      <c r="AD38">
        <f>IFERROR(VLOOKUP(R38,[2]Masterdata!$B:$C,2,0),0)</f>
        <v>0</v>
      </c>
      <c r="AE38">
        <f>IFERROR(VLOOKUP(S38,[2]Masterdata!$B:$C,2,0),0)</f>
        <v>0</v>
      </c>
      <c r="AF38">
        <f>IFERROR(VLOOKUP(T38,[2]Masterdata!$B:$C,2,0),0)</f>
        <v>0</v>
      </c>
      <c r="AG38">
        <f>IFERROR(VLOOKUP(U38,[2]Masterdata!$B:$C,2,0),0)</f>
        <v>0</v>
      </c>
      <c r="AH38" s="42"/>
      <c r="AI38" s="68"/>
      <c r="AJ38" s="69"/>
      <c r="AK38" s="70">
        <f t="shared" si="6"/>
        <v>0</v>
      </c>
      <c r="AM38" s="68"/>
      <c r="AN38" s="69"/>
      <c r="AO38" s="70">
        <f t="shared" si="7"/>
        <v>0</v>
      </c>
    </row>
    <row r="39" spans="2:41" hidden="1" outlineLevel="1" x14ac:dyDescent="0.25">
      <c r="B39" s="63"/>
      <c r="C39" s="47"/>
      <c r="D39" s="47"/>
      <c r="E39" s="47"/>
      <c r="G39" s="48" t="e">
        <f t="shared" si="10"/>
        <v>#DIV/0!</v>
      </c>
      <c r="H39" s="48" t="e">
        <f t="shared" si="10"/>
        <v>#N/A</v>
      </c>
      <c r="I39" s="49"/>
      <c r="J39" s="50" t="str">
        <f t="shared" si="1"/>
        <v/>
      </c>
      <c r="K39" s="51" t="str">
        <f t="shared" si="2"/>
        <v/>
      </c>
      <c r="L39" s="65">
        <f t="shared" si="8"/>
        <v>0</v>
      </c>
      <c r="N39" s="53"/>
      <c r="O39" s="54"/>
      <c r="P39" s="54"/>
      <c r="Q39" s="54"/>
      <c r="R39" s="54"/>
      <c r="S39" s="54"/>
      <c r="T39" s="54"/>
      <c r="U39" s="66"/>
      <c r="V39" s="67"/>
      <c r="W39" s="58" t="e">
        <f t="shared" si="9"/>
        <v>#DIV/0!</v>
      </c>
      <c r="X39" s="59" t="e">
        <f>VLOOKUP(V39,[2]Masterdata!$E:$F,2,0)</f>
        <v>#N/A</v>
      </c>
      <c r="Y39" s="3">
        <f t="shared" si="5"/>
        <v>0</v>
      </c>
      <c r="Z39">
        <f>IFERROR(VLOOKUP(N39,[2]Masterdata!$B:$C,2,0),0)</f>
        <v>0</v>
      </c>
      <c r="AA39">
        <f>IFERROR(VLOOKUP(O39,[2]Masterdata!$B:$C,2,0),0)</f>
        <v>0</v>
      </c>
      <c r="AB39">
        <f>IFERROR(VLOOKUP(P39,[2]Masterdata!$B:$C,2,0),0)</f>
        <v>0</v>
      </c>
      <c r="AC39">
        <f>IFERROR(VLOOKUP(Q39,[2]Masterdata!$B:$C,2,0),0)</f>
        <v>0</v>
      </c>
      <c r="AD39">
        <f>IFERROR(VLOOKUP(R39,[2]Masterdata!$B:$C,2,0),0)</f>
        <v>0</v>
      </c>
      <c r="AE39">
        <f>IFERROR(VLOOKUP(S39,[2]Masterdata!$B:$C,2,0),0)</f>
        <v>0</v>
      </c>
      <c r="AF39">
        <f>IFERROR(VLOOKUP(T39,[2]Masterdata!$B:$C,2,0),0)</f>
        <v>0</v>
      </c>
      <c r="AG39">
        <f>IFERROR(VLOOKUP(U39,[2]Masterdata!$B:$C,2,0),0)</f>
        <v>0</v>
      </c>
      <c r="AH39" s="42"/>
      <c r="AI39" s="68"/>
      <c r="AJ39" s="69"/>
      <c r="AK39" s="70">
        <f t="shared" si="6"/>
        <v>0</v>
      </c>
      <c r="AM39" s="68"/>
      <c r="AN39" s="69"/>
      <c r="AO39" s="70">
        <f t="shared" si="7"/>
        <v>0</v>
      </c>
    </row>
    <row r="40" spans="2:41" hidden="1" outlineLevel="1" x14ac:dyDescent="0.25">
      <c r="B40" s="63"/>
      <c r="C40" s="47"/>
      <c r="D40" s="47"/>
      <c r="E40" s="47"/>
      <c r="G40" s="48" t="e">
        <f t="shared" si="10"/>
        <v>#DIV/0!</v>
      </c>
      <c r="H40" s="48" t="e">
        <f t="shared" si="10"/>
        <v>#N/A</v>
      </c>
      <c r="I40" s="49"/>
      <c r="J40" s="50" t="str">
        <f t="shared" si="1"/>
        <v/>
      </c>
      <c r="K40" s="51" t="str">
        <f t="shared" si="2"/>
        <v/>
      </c>
      <c r="L40" s="65">
        <f t="shared" si="8"/>
        <v>0</v>
      </c>
      <c r="N40" s="53"/>
      <c r="O40" s="54"/>
      <c r="P40" s="54"/>
      <c r="Q40" s="54"/>
      <c r="R40" s="54"/>
      <c r="S40" s="54"/>
      <c r="T40" s="54"/>
      <c r="U40" s="66"/>
      <c r="V40" s="67"/>
      <c r="W40" s="58" t="e">
        <f t="shared" si="9"/>
        <v>#DIV/0!</v>
      </c>
      <c r="X40" s="59" t="e">
        <f>VLOOKUP(V40,[2]Masterdata!$E:$F,2,0)</f>
        <v>#N/A</v>
      </c>
      <c r="Y40" s="3">
        <f t="shared" si="5"/>
        <v>0</v>
      </c>
      <c r="Z40">
        <f>IFERROR(VLOOKUP(N40,[2]Masterdata!$B:$C,2,0),0)</f>
        <v>0</v>
      </c>
      <c r="AA40">
        <f>IFERROR(VLOOKUP(O40,[2]Masterdata!$B:$C,2,0),0)</f>
        <v>0</v>
      </c>
      <c r="AB40">
        <f>IFERROR(VLOOKUP(P40,[2]Masterdata!$B:$C,2,0),0)</f>
        <v>0</v>
      </c>
      <c r="AC40">
        <f>IFERROR(VLOOKUP(Q40,[2]Masterdata!$B:$C,2,0),0)</f>
        <v>0</v>
      </c>
      <c r="AD40">
        <f>IFERROR(VLOOKUP(R40,[2]Masterdata!$B:$C,2,0),0)</f>
        <v>0</v>
      </c>
      <c r="AE40">
        <f>IFERROR(VLOOKUP(S40,[2]Masterdata!$B:$C,2,0),0)</f>
        <v>0</v>
      </c>
      <c r="AF40">
        <f>IFERROR(VLOOKUP(T40,[2]Masterdata!$B:$C,2,0),0)</f>
        <v>0</v>
      </c>
      <c r="AG40">
        <f>IFERROR(VLOOKUP(U40,[2]Masterdata!$B:$C,2,0),0)</f>
        <v>0</v>
      </c>
      <c r="AH40" s="42"/>
      <c r="AI40" s="68"/>
      <c r="AJ40" s="69"/>
      <c r="AK40" s="70">
        <f t="shared" si="6"/>
        <v>0</v>
      </c>
      <c r="AM40" s="68"/>
      <c r="AN40" s="69"/>
      <c r="AO40" s="70">
        <f t="shared" si="7"/>
        <v>0</v>
      </c>
    </row>
    <row r="41" spans="2:41" hidden="1" outlineLevel="1" x14ac:dyDescent="0.25">
      <c r="B41" s="63"/>
      <c r="C41" s="47"/>
      <c r="D41" s="47"/>
      <c r="E41" s="47"/>
      <c r="G41" s="48" t="e">
        <f t="shared" si="10"/>
        <v>#DIV/0!</v>
      </c>
      <c r="H41" s="48" t="e">
        <f t="shared" si="10"/>
        <v>#N/A</v>
      </c>
      <c r="I41" s="49"/>
      <c r="J41" s="50" t="str">
        <f t="shared" si="1"/>
        <v/>
      </c>
      <c r="K41" s="51" t="str">
        <f t="shared" si="2"/>
        <v/>
      </c>
      <c r="L41" s="65">
        <f t="shared" si="8"/>
        <v>0</v>
      </c>
      <c r="N41" s="53"/>
      <c r="O41" s="54"/>
      <c r="P41" s="54"/>
      <c r="Q41" s="54"/>
      <c r="R41" s="54"/>
      <c r="S41" s="54"/>
      <c r="T41" s="54"/>
      <c r="U41" s="66"/>
      <c r="V41" s="67"/>
      <c r="W41" s="58" t="e">
        <f t="shared" si="9"/>
        <v>#DIV/0!</v>
      </c>
      <c r="X41" s="59" t="e">
        <f>VLOOKUP(V41,[2]Masterdata!$E:$F,2,0)</f>
        <v>#N/A</v>
      </c>
      <c r="Y41" s="3">
        <f t="shared" si="5"/>
        <v>0</v>
      </c>
      <c r="Z41">
        <f>IFERROR(VLOOKUP(N41,[2]Masterdata!$B:$C,2,0),0)</f>
        <v>0</v>
      </c>
      <c r="AA41">
        <f>IFERROR(VLOOKUP(O41,[2]Masterdata!$B:$C,2,0),0)</f>
        <v>0</v>
      </c>
      <c r="AB41">
        <f>IFERROR(VLOOKUP(P41,[2]Masterdata!$B:$C,2,0),0)</f>
        <v>0</v>
      </c>
      <c r="AC41">
        <f>IFERROR(VLOOKUP(Q41,[2]Masterdata!$B:$C,2,0),0)</f>
        <v>0</v>
      </c>
      <c r="AD41">
        <f>IFERROR(VLOOKUP(R41,[2]Masterdata!$B:$C,2,0),0)</f>
        <v>0</v>
      </c>
      <c r="AE41">
        <f>IFERROR(VLOOKUP(S41,[2]Masterdata!$B:$C,2,0),0)</f>
        <v>0</v>
      </c>
      <c r="AF41">
        <f>IFERROR(VLOOKUP(T41,[2]Masterdata!$B:$C,2,0),0)</f>
        <v>0</v>
      </c>
      <c r="AG41">
        <f>IFERROR(VLOOKUP(U41,[2]Masterdata!$B:$C,2,0),0)</f>
        <v>0</v>
      </c>
      <c r="AH41" s="42"/>
      <c r="AI41" s="68"/>
      <c r="AJ41" s="69"/>
      <c r="AK41" s="70">
        <f t="shared" si="6"/>
        <v>0</v>
      </c>
      <c r="AM41" s="68"/>
      <c r="AN41" s="69"/>
      <c r="AO41" s="70">
        <f t="shared" si="7"/>
        <v>0</v>
      </c>
    </row>
    <row r="42" spans="2:41" hidden="1" outlineLevel="1" x14ac:dyDescent="0.25">
      <c r="B42" s="63"/>
      <c r="C42" s="47"/>
      <c r="D42" s="47"/>
      <c r="E42" s="47"/>
      <c r="G42" s="48" t="e">
        <f t="shared" si="10"/>
        <v>#DIV/0!</v>
      </c>
      <c r="H42" s="48" t="e">
        <f t="shared" si="10"/>
        <v>#N/A</v>
      </c>
      <c r="I42" s="49"/>
      <c r="J42" s="50" t="str">
        <f t="shared" si="1"/>
        <v/>
      </c>
      <c r="K42" s="51" t="str">
        <f t="shared" si="2"/>
        <v/>
      </c>
      <c r="L42" s="65">
        <f t="shared" si="8"/>
        <v>0</v>
      </c>
      <c r="N42" s="53"/>
      <c r="O42" s="54"/>
      <c r="P42" s="54"/>
      <c r="Q42" s="54"/>
      <c r="R42" s="54"/>
      <c r="S42" s="54"/>
      <c r="T42" s="54"/>
      <c r="U42" s="66"/>
      <c r="V42" s="67"/>
      <c r="W42" s="58" t="e">
        <f t="shared" si="9"/>
        <v>#DIV/0!</v>
      </c>
      <c r="X42" s="59" t="e">
        <f>VLOOKUP(V42,[2]Masterdata!$E:$F,2,0)</f>
        <v>#N/A</v>
      </c>
      <c r="Y42" s="3">
        <f t="shared" si="5"/>
        <v>0</v>
      </c>
      <c r="Z42">
        <f>IFERROR(VLOOKUP(N42,[2]Masterdata!$B:$C,2,0),0)</f>
        <v>0</v>
      </c>
      <c r="AA42">
        <f>IFERROR(VLOOKUP(O42,[2]Masterdata!$B:$C,2,0),0)</f>
        <v>0</v>
      </c>
      <c r="AB42">
        <f>IFERROR(VLOOKUP(P42,[2]Masterdata!$B:$C,2,0),0)</f>
        <v>0</v>
      </c>
      <c r="AC42">
        <f>IFERROR(VLOOKUP(Q42,[2]Masterdata!$B:$C,2,0),0)</f>
        <v>0</v>
      </c>
      <c r="AD42">
        <f>IFERROR(VLOOKUP(R42,[2]Masterdata!$B:$C,2,0),0)</f>
        <v>0</v>
      </c>
      <c r="AE42">
        <f>IFERROR(VLOOKUP(S42,[2]Masterdata!$B:$C,2,0),0)</f>
        <v>0</v>
      </c>
      <c r="AF42">
        <f>IFERROR(VLOOKUP(T42,[2]Masterdata!$B:$C,2,0),0)</f>
        <v>0</v>
      </c>
      <c r="AG42">
        <f>IFERROR(VLOOKUP(U42,[2]Masterdata!$B:$C,2,0),0)</f>
        <v>0</v>
      </c>
      <c r="AH42" s="42"/>
      <c r="AI42" s="68"/>
      <c r="AJ42" s="69"/>
      <c r="AK42" s="70">
        <f t="shared" si="6"/>
        <v>0</v>
      </c>
      <c r="AM42" s="68"/>
      <c r="AN42" s="69"/>
      <c r="AO42" s="70">
        <f t="shared" si="7"/>
        <v>0</v>
      </c>
    </row>
    <row r="43" spans="2:41" hidden="1" outlineLevel="1" x14ac:dyDescent="0.25">
      <c r="B43" s="63"/>
      <c r="C43" s="47"/>
      <c r="D43" s="47"/>
      <c r="E43" s="47"/>
      <c r="G43" s="48" t="e">
        <f t="shared" si="10"/>
        <v>#DIV/0!</v>
      </c>
      <c r="H43" s="48" t="e">
        <f t="shared" si="10"/>
        <v>#N/A</v>
      </c>
      <c r="I43" s="49"/>
      <c r="J43" s="50" t="str">
        <f t="shared" si="1"/>
        <v/>
      </c>
      <c r="K43" s="51" t="str">
        <f t="shared" si="2"/>
        <v/>
      </c>
      <c r="L43" s="65">
        <f t="shared" si="8"/>
        <v>0</v>
      </c>
      <c r="N43" s="53"/>
      <c r="O43" s="54"/>
      <c r="P43" s="54"/>
      <c r="Q43" s="54"/>
      <c r="R43" s="54"/>
      <c r="S43" s="54"/>
      <c r="T43" s="54"/>
      <c r="U43" s="66"/>
      <c r="V43" s="67"/>
      <c r="W43" s="58" t="e">
        <f t="shared" si="9"/>
        <v>#DIV/0!</v>
      </c>
      <c r="X43" s="59" t="e">
        <f>VLOOKUP(V43,[2]Masterdata!$E:$F,2,0)</f>
        <v>#N/A</v>
      </c>
      <c r="Y43" s="3">
        <f t="shared" si="5"/>
        <v>0</v>
      </c>
      <c r="Z43">
        <f>IFERROR(VLOOKUP(N43,[2]Masterdata!$B:$C,2,0),0)</f>
        <v>0</v>
      </c>
      <c r="AA43">
        <f>IFERROR(VLOOKUP(O43,[2]Masterdata!$B:$C,2,0),0)</f>
        <v>0</v>
      </c>
      <c r="AB43">
        <f>IFERROR(VLOOKUP(P43,[2]Masterdata!$B:$C,2,0),0)</f>
        <v>0</v>
      </c>
      <c r="AC43">
        <f>IFERROR(VLOOKUP(Q43,[2]Masterdata!$B:$C,2,0),0)</f>
        <v>0</v>
      </c>
      <c r="AD43">
        <f>IFERROR(VLOOKUP(R43,[2]Masterdata!$B:$C,2,0),0)</f>
        <v>0</v>
      </c>
      <c r="AE43">
        <f>IFERROR(VLOOKUP(S43,[2]Masterdata!$B:$C,2,0),0)</f>
        <v>0</v>
      </c>
      <c r="AF43">
        <f>IFERROR(VLOOKUP(T43,[2]Masterdata!$B:$C,2,0),0)</f>
        <v>0</v>
      </c>
      <c r="AG43">
        <f>IFERROR(VLOOKUP(U43,[2]Masterdata!$B:$C,2,0),0)</f>
        <v>0</v>
      </c>
      <c r="AH43" s="42"/>
      <c r="AI43" s="68"/>
      <c r="AJ43" s="69"/>
      <c r="AK43" s="70">
        <f t="shared" si="6"/>
        <v>0</v>
      </c>
      <c r="AM43" s="68"/>
      <c r="AN43" s="69"/>
      <c r="AO43" s="70">
        <f t="shared" si="7"/>
        <v>0</v>
      </c>
    </row>
    <row r="44" spans="2:41" hidden="1" outlineLevel="1" x14ac:dyDescent="0.25">
      <c r="B44" s="63"/>
      <c r="C44" s="47"/>
      <c r="D44" s="47"/>
      <c r="E44" s="47"/>
      <c r="G44" s="48" t="e">
        <f t="shared" si="10"/>
        <v>#DIV/0!</v>
      </c>
      <c r="H44" s="48" t="e">
        <f t="shared" si="10"/>
        <v>#N/A</v>
      </c>
      <c r="I44" s="49"/>
      <c r="J44" s="50" t="str">
        <f t="shared" si="1"/>
        <v/>
      </c>
      <c r="K44" s="51" t="str">
        <f t="shared" si="2"/>
        <v/>
      </c>
      <c r="L44" s="65">
        <f t="shared" si="8"/>
        <v>0</v>
      </c>
      <c r="N44" s="53"/>
      <c r="O44" s="54"/>
      <c r="P44" s="54"/>
      <c r="Q44" s="54"/>
      <c r="R44" s="54"/>
      <c r="S44" s="54"/>
      <c r="T44" s="54"/>
      <c r="U44" s="66"/>
      <c r="V44" s="67"/>
      <c r="W44" s="58" t="e">
        <f t="shared" si="9"/>
        <v>#DIV/0!</v>
      </c>
      <c r="X44" s="59" t="e">
        <f>VLOOKUP(V44,[2]Masterdata!$E:$F,2,0)</f>
        <v>#N/A</v>
      </c>
      <c r="Y44" s="3">
        <f t="shared" si="5"/>
        <v>0</v>
      </c>
      <c r="Z44">
        <f>IFERROR(VLOOKUP(N44,[2]Masterdata!$B:$C,2,0),0)</f>
        <v>0</v>
      </c>
      <c r="AA44">
        <f>IFERROR(VLOOKUP(O44,[2]Masterdata!$B:$C,2,0),0)</f>
        <v>0</v>
      </c>
      <c r="AB44">
        <f>IFERROR(VLOOKUP(P44,[2]Masterdata!$B:$C,2,0),0)</f>
        <v>0</v>
      </c>
      <c r="AC44">
        <f>IFERROR(VLOOKUP(Q44,[2]Masterdata!$B:$C,2,0),0)</f>
        <v>0</v>
      </c>
      <c r="AD44">
        <f>IFERROR(VLOOKUP(R44,[2]Masterdata!$B:$C,2,0),0)</f>
        <v>0</v>
      </c>
      <c r="AE44">
        <f>IFERROR(VLOOKUP(S44,[2]Masterdata!$B:$C,2,0),0)</f>
        <v>0</v>
      </c>
      <c r="AF44">
        <f>IFERROR(VLOOKUP(T44,[2]Masterdata!$B:$C,2,0),0)</f>
        <v>0</v>
      </c>
      <c r="AG44">
        <f>IFERROR(VLOOKUP(U44,[2]Masterdata!$B:$C,2,0),0)</f>
        <v>0</v>
      </c>
      <c r="AH44" s="42"/>
      <c r="AI44" s="68"/>
      <c r="AJ44" s="69"/>
      <c r="AK44" s="70">
        <f t="shared" si="6"/>
        <v>0</v>
      </c>
      <c r="AM44" s="68"/>
      <c r="AN44" s="69"/>
      <c r="AO44" s="70">
        <f t="shared" si="7"/>
        <v>0</v>
      </c>
    </row>
    <row r="45" spans="2:41" hidden="1" outlineLevel="1" x14ac:dyDescent="0.25">
      <c r="B45" s="63"/>
      <c r="C45" s="47"/>
      <c r="D45" s="47"/>
      <c r="E45" s="47"/>
      <c r="G45" s="48" t="e">
        <f t="shared" si="10"/>
        <v>#DIV/0!</v>
      </c>
      <c r="H45" s="48" t="e">
        <f t="shared" si="10"/>
        <v>#N/A</v>
      </c>
      <c r="I45" s="49"/>
      <c r="J45" s="50" t="str">
        <f t="shared" si="1"/>
        <v/>
      </c>
      <c r="K45" s="51" t="str">
        <f t="shared" si="2"/>
        <v/>
      </c>
      <c r="L45" s="65">
        <f t="shared" si="8"/>
        <v>0</v>
      </c>
      <c r="N45" s="53"/>
      <c r="O45" s="54"/>
      <c r="P45" s="54"/>
      <c r="Q45" s="54"/>
      <c r="R45" s="54"/>
      <c r="S45" s="54"/>
      <c r="T45" s="54"/>
      <c r="U45" s="66"/>
      <c r="V45" s="67"/>
      <c r="W45" s="58" t="e">
        <f t="shared" si="9"/>
        <v>#DIV/0!</v>
      </c>
      <c r="X45" s="59" t="e">
        <f>VLOOKUP(V45,[2]Masterdata!$E:$F,2,0)</f>
        <v>#N/A</v>
      </c>
      <c r="Y45" s="3">
        <f t="shared" si="5"/>
        <v>0</v>
      </c>
      <c r="Z45">
        <f>IFERROR(VLOOKUP(N45,[2]Masterdata!$B:$C,2,0),0)</f>
        <v>0</v>
      </c>
      <c r="AA45">
        <f>IFERROR(VLOOKUP(O45,[2]Masterdata!$B:$C,2,0),0)</f>
        <v>0</v>
      </c>
      <c r="AB45">
        <f>IFERROR(VLOOKUP(P45,[2]Masterdata!$B:$C,2,0),0)</f>
        <v>0</v>
      </c>
      <c r="AC45">
        <f>IFERROR(VLOOKUP(Q45,[2]Masterdata!$B:$C,2,0),0)</f>
        <v>0</v>
      </c>
      <c r="AD45">
        <f>IFERROR(VLOOKUP(R45,[2]Masterdata!$B:$C,2,0),0)</f>
        <v>0</v>
      </c>
      <c r="AE45">
        <f>IFERROR(VLOOKUP(S45,[2]Masterdata!$B:$C,2,0),0)</f>
        <v>0</v>
      </c>
      <c r="AF45">
        <f>IFERROR(VLOOKUP(T45,[2]Masterdata!$B:$C,2,0),0)</f>
        <v>0</v>
      </c>
      <c r="AG45">
        <f>IFERROR(VLOOKUP(U45,[2]Masterdata!$B:$C,2,0),0)</f>
        <v>0</v>
      </c>
      <c r="AH45" s="42"/>
      <c r="AI45" s="68"/>
      <c r="AJ45" s="69"/>
      <c r="AK45" s="70">
        <f t="shared" si="6"/>
        <v>0</v>
      </c>
      <c r="AM45" s="68"/>
      <c r="AN45" s="69"/>
      <c r="AO45" s="70">
        <f t="shared" si="7"/>
        <v>0</v>
      </c>
    </row>
    <row r="46" spans="2:41" hidden="1" outlineLevel="1" x14ac:dyDescent="0.25">
      <c r="B46" s="63"/>
      <c r="C46" s="47"/>
      <c r="D46" s="47"/>
      <c r="E46" s="47"/>
      <c r="G46" s="48" t="e">
        <f t="shared" si="10"/>
        <v>#DIV/0!</v>
      </c>
      <c r="H46" s="48" t="e">
        <f t="shared" si="10"/>
        <v>#N/A</v>
      </c>
      <c r="I46" s="49"/>
      <c r="J46" s="50" t="str">
        <f t="shared" si="1"/>
        <v/>
      </c>
      <c r="K46" s="51" t="str">
        <f t="shared" si="2"/>
        <v/>
      </c>
      <c r="L46" s="65">
        <f t="shared" si="8"/>
        <v>0</v>
      </c>
      <c r="N46" s="53"/>
      <c r="O46" s="54"/>
      <c r="P46" s="54"/>
      <c r="Q46" s="54"/>
      <c r="R46" s="54"/>
      <c r="S46" s="54"/>
      <c r="T46" s="54"/>
      <c r="U46" s="66"/>
      <c r="V46" s="67"/>
      <c r="W46" s="58" t="e">
        <f t="shared" si="9"/>
        <v>#DIV/0!</v>
      </c>
      <c r="X46" s="59" t="e">
        <f>VLOOKUP(V46,[2]Masterdata!$E:$F,2,0)</f>
        <v>#N/A</v>
      </c>
      <c r="Y46" s="3">
        <f t="shared" si="5"/>
        <v>0</v>
      </c>
      <c r="Z46">
        <f>IFERROR(VLOOKUP(N46,[2]Masterdata!$B:$C,2,0),0)</f>
        <v>0</v>
      </c>
      <c r="AA46">
        <f>IFERROR(VLOOKUP(O46,[2]Masterdata!$B:$C,2,0),0)</f>
        <v>0</v>
      </c>
      <c r="AB46">
        <f>IFERROR(VLOOKUP(P46,[2]Masterdata!$B:$C,2,0),0)</f>
        <v>0</v>
      </c>
      <c r="AC46">
        <f>IFERROR(VLOOKUP(Q46,[2]Masterdata!$B:$C,2,0),0)</f>
        <v>0</v>
      </c>
      <c r="AD46">
        <f>IFERROR(VLOOKUP(R46,[2]Masterdata!$B:$C,2,0),0)</f>
        <v>0</v>
      </c>
      <c r="AE46">
        <f>IFERROR(VLOOKUP(S46,[2]Masterdata!$B:$C,2,0),0)</f>
        <v>0</v>
      </c>
      <c r="AF46">
        <f>IFERROR(VLOOKUP(T46,[2]Masterdata!$B:$C,2,0),0)</f>
        <v>0</v>
      </c>
      <c r="AG46">
        <f>IFERROR(VLOOKUP(U46,[2]Masterdata!$B:$C,2,0),0)</f>
        <v>0</v>
      </c>
      <c r="AH46" s="42"/>
      <c r="AI46" s="68"/>
      <c r="AJ46" s="69"/>
      <c r="AK46" s="70">
        <f t="shared" si="6"/>
        <v>0</v>
      </c>
      <c r="AM46" s="68"/>
      <c r="AN46" s="69"/>
      <c r="AO46" s="70">
        <f t="shared" si="7"/>
        <v>0</v>
      </c>
    </row>
    <row r="47" spans="2:41" hidden="1" outlineLevel="1" x14ac:dyDescent="0.25">
      <c r="B47" s="63"/>
      <c r="C47" s="47"/>
      <c r="D47" s="47"/>
      <c r="E47" s="47"/>
      <c r="G47" s="48" t="e">
        <f t="shared" si="10"/>
        <v>#DIV/0!</v>
      </c>
      <c r="H47" s="48" t="e">
        <f t="shared" si="10"/>
        <v>#N/A</v>
      </c>
      <c r="I47" s="49"/>
      <c r="J47" s="50" t="str">
        <f t="shared" si="1"/>
        <v/>
      </c>
      <c r="K47" s="51" t="str">
        <f t="shared" si="2"/>
        <v/>
      </c>
      <c r="L47" s="65">
        <f t="shared" si="8"/>
        <v>0</v>
      </c>
      <c r="N47" s="53"/>
      <c r="O47" s="54"/>
      <c r="P47" s="54"/>
      <c r="Q47" s="54"/>
      <c r="R47" s="54"/>
      <c r="S47" s="54"/>
      <c r="T47" s="54"/>
      <c r="U47" s="66"/>
      <c r="V47" s="67"/>
      <c r="W47" s="58" t="e">
        <f t="shared" si="9"/>
        <v>#DIV/0!</v>
      </c>
      <c r="X47" s="59" t="e">
        <f>VLOOKUP(V47,[2]Masterdata!$E:$F,2,0)</f>
        <v>#N/A</v>
      </c>
      <c r="Y47" s="3">
        <f t="shared" si="5"/>
        <v>0</v>
      </c>
      <c r="Z47">
        <f>IFERROR(VLOOKUP(N47,[2]Masterdata!$B:$C,2,0),0)</f>
        <v>0</v>
      </c>
      <c r="AA47">
        <f>IFERROR(VLOOKUP(O47,[2]Masterdata!$B:$C,2,0),0)</f>
        <v>0</v>
      </c>
      <c r="AB47">
        <f>IFERROR(VLOOKUP(P47,[2]Masterdata!$B:$C,2,0),0)</f>
        <v>0</v>
      </c>
      <c r="AC47">
        <f>IFERROR(VLOOKUP(Q47,[2]Masterdata!$B:$C,2,0),0)</f>
        <v>0</v>
      </c>
      <c r="AD47">
        <f>IFERROR(VLOOKUP(R47,[2]Masterdata!$B:$C,2,0),0)</f>
        <v>0</v>
      </c>
      <c r="AE47">
        <f>IFERROR(VLOOKUP(S47,[2]Masterdata!$B:$C,2,0),0)</f>
        <v>0</v>
      </c>
      <c r="AF47">
        <f>IFERROR(VLOOKUP(T47,[2]Masterdata!$B:$C,2,0),0)</f>
        <v>0</v>
      </c>
      <c r="AG47">
        <f>IFERROR(VLOOKUP(U47,[2]Masterdata!$B:$C,2,0),0)</f>
        <v>0</v>
      </c>
      <c r="AH47" s="42"/>
      <c r="AI47" s="68"/>
      <c r="AJ47" s="69"/>
      <c r="AK47" s="70">
        <f t="shared" si="6"/>
        <v>0</v>
      </c>
      <c r="AM47" s="68"/>
      <c r="AN47" s="69"/>
      <c r="AO47" s="70">
        <f t="shared" si="7"/>
        <v>0</v>
      </c>
    </row>
    <row r="48" spans="2:41" hidden="1" outlineLevel="1" x14ac:dyDescent="0.25">
      <c r="B48" s="63"/>
      <c r="C48" s="47"/>
      <c r="D48" s="47"/>
      <c r="E48" s="47"/>
      <c r="G48" s="48" t="e">
        <f t="shared" si="10"/>
        <v>#DIV/0!</v>
      </c>
      <c r="H48" s="48" t="e">
        <f t="shared" si="10"/>
        <v>#N/A</v>
      </c>
      <c r="I48" s="49"/>
      <c r="J48" s="50" t="str">
        <f t="shared" si="1"/>
        <v/>
      </c>
      <c r="K48" s="51" t="str">
        <f t="shared" si="2"/>
        <v/>
      </c>
      <c r="L48" s="65">
        <f t="shared" si="8"/>
        <v>0</v>
      </c>
      <c r="N48" s="53"/>
      <c r="O48" s="54"/>
      <c r="P48" s="54"/>
      <c r="Q48" s="54"/>
      <c r="R48" s="54"/>
      <c r="S48" s="54"/>
      <c r="T48" s="54"/>
      <c r="U48" s="66"/>
      <c r="V48" s="67"/>
      <c r="W48" s="58" t="e">
        <f t="shared" si="9"/>
        <v>#DIV/0!</v>
      </c>
      <c r="X48" s="59" t="e">
        <f>VLOOKUP(V48,[2]Masterdata!$E:$F,2,0)</f>
        <v>#N/A</v>
      </c>
      <c r="Y48" s="3">
        <f t="shared" si="5"/>
        <v>0</v>
      </c>
      <c r="Z48">
        <f>IFERROR(VLOOKUP(N48,[2]Masterdata!$B:$C,2,0),0)</f>
        <v>0</v>
      </c>
      <c r="AA48">
        <f>IFERROR(VLOOKUP(O48,[2]Masterdata!$B:$C,2,0),0)</f>
        <v>0</v>
      </c>
      <c r="AB48">
        <f>IFERROR(VLOOKUP(P48,[2]Masterdata!$B:$C,2,0),0)</f>
        <v>0</v>
      </c>
      <c r="AC48">
        <f>IFERROR(VLOOKUP(Q48,[2]Masterdata!$B:$C,2,0),0)</f>
        <v>0</v>
      </c>
      <c r="AD48">
        <f>IFERROR(VLOOKUP(R48,[2]Masterdata!$B:$C,2,0),0)</f>
        <v>0</v>
      </c>
      <c r="AE48">
        <f>IFERROR(VLOOKUP(S48,[2]Masterdata!$B:$C,2,0),0)</f>
        <v>0</v>
      </c>
      <c r="AF48">
        <f>IFERROR(VLOOKUP(T48,[2]Masterdata!$B:$C,2,0),0)</f>
        <v>0</v>
      </c>
      <c r="AG48">
        <f>IFERROR(VLOOKUP(U48,[2]Masterdata!$B:$C,2,0),0)</f>
        <v>0</v>
      </c>
      <c r="AH48" s="42"/>
      <c r="AI48" s="68"/>
      <c r="AJ48" s="69"/>
      <c r="AK48" s="70">
        <f t="shared" si="6"/>
        <v>0</v>
      </c>
      <c r="AM48" s="68"/>
      <c r="AN48" s="69"/>
      <c r="AO48" s="70">
        <f t="shared" si="7"/>
        <v>0</v>
      </c>
    </row>
    <row r="49" spans="2:41" hidden="1" outlineLevel="1" x14ac:dyDescent="0.25">
      <c r="B49" s="63"/>
      <c r="C49" s="47"/>
      <c r="D49" s="47"/>
      <c r="E49" s="47"/>
      <c r="G49" s="48" t="e">
        <f t="shared" si="10"/>
        <v>#DIV/0!</v>
      </c>
      <c r="H49" s="48" t="e">
        <f t="shared" si="10"/>
        <v>#N/A</v>
      </c>
      <c r="I49" s="49"/>
      <c r="J49" s="50" t="str">
        <f t="shared" si="1"/>
        <v/>
      </c>
      <c r="K49" s="51" t="str">
        <f t="shared" si="2"/>
        <v/>
      </c>
      <c r="L49" s="65">
        <f t="shared" si="8"/>
        <v>0</v>
      </c>
      <c r="N49" s="53"/>
      <c r="O49" s="54"/>
      <c r="P49" s="54"/>
      <c r="Q49" s="54"/>
      <c r="R49" s="54"/>
      <c r="S49" s="54"/>
      <c r="T49" s="54"/>
      <c r="U49" s="66"/>
      <c r="V49" s="67"/>
      <c r="W49" s="58" t="e">
        <f t="shared" si="9"/>
        <v>#DIV/0!</v>
      </c>
      <c r="X49" s="59" t="e">
        <f>VLOOKUP(V49,[2]Masterdata!$E:$F,2,0)</f>
        <v>#N/A</v>
      </c>
      <c r="Y49" s="3">
        <f t="shared" si="5"/>
        <v>0</v>
      </c>
      <c r="Z49">
        <f>IFERROR(VLOOKUP(N49,[2]Masterdata!$B:$C,2,0),0)</f>
        <v>0</v>
      </c>
      <c r="AA49">
        <f>IFERROR(VLOOKUP(O49,[2]Masterdata!$B:$C,2,0),0)</f>
        <v>0</v>
      </c>
      <c r="AB49">
        <f>IFERROR(VLOOKUP(P49,[2]Masterdata!$B:$C,2,0),0)</f>
        <v>0</v>
      </c>
      <c r="AC49">
        <f>IFERROR(VLOOKUP(Q49,[2]Masterdata!$B:$C,2,0),0)</f>
        <v>0</v>
      </c>
      <c r="AD49">
        <f>IFERROR(VLOOKUP(R49,[2]Masterdata!$B:$C,2,0),0)</f>
        <v>0</v>
      </c>
      <c r="AE49">
        <f>IFERROR(VLOOKUP(S49,[2]Masterdata!$B:$C,2,0),0)</f>
        <v>0</v>
      </c>
      <c r="AF49">
        <f>IFERROR(VLOOKUP(T49,[2]Masterdata!$B:$C,2,0),0)</f>
        <v>0</v>
      </c>
      <c r="AG49">
        <f>IFERROR(VLOOKUP(U49,[2]Masterdata!$B:$C,2,0),0)</f>
        <v>0</v>
      </c>
      <c r="AH49" s="42"/>
      <c r="AI49" s="68"/>
      <c r="AJ49" s="69"/>
      <c r="AK49" s="70">
        <f t="shared" si="6"/>
        <v>0</v>
      </c>
      <c r="AM49" s="68"/>
      <c r="AN49" s="69"/>
      <c r="AO49" s="70">
        <f t="shared" si="7"/>
        <v>0</v>
      </c>
    </row>
    <row r="50" spans="2:41" ht="15.75" hidden="1" outlineLevel="1" thickBot="1" x14ac:dyDescent="0.3">
      <c r="B50" s="63"/>
      <c r="C50" s="47"/>
      <c r="D50" s="47"/>
      <c r="E50" s="47"/>
      <c r="G50" s="48" t="e">
        <f t="shared" si="10"/>
        <v>#DIV/0!</v>
      </c>
      <c r="H50" s="48" t="e">
        <f t="shared" si="10"/>
        <v>#N/A</v>
      </c>
      <c r="I50" s="49"/>
      <c r="J50" s="74" t="str">
        <f t="shared" si="1"/>
        <v/>
      </c>
      <c r="K50" s="75" t="str">
        <f t="shared" si="2"/>
        <v/>
      </c>
      <c r="L50" s="76">
        <f t="shared" si="8"/>
        <v>0</v>
      </c>
      <c r="N50" s="77"/>
      <c r="O50" s="78"/>
      <c r="P50" s="78"/>
      <c r="Q50" s="78"/>
      <c r="R50" s="78"/>
      <c r="S50" s="78"/>
      <c r="T50" s="78"/>
      <c r="U50" s="79"/>
      <c r="V50" s="67"/>
      <c r="W50" s="58" t="e">
        <f t="shared" si="9"/>
        <v>#DIV/0!</v>
      </c>
      <c r="X50" s="59" t="e">
        <f>VLOOKUP(V50,[2]Masterdata!$E:$F,2,0)</f>
        <v>#N/A</v>
      </c>
      <c r="Y50" s="3">
        <f t="shared" si="5"/>
        <v>0</v>
      </c>
      <c r="Z50">
        <f>IFERROR(VLOOKUP(N50,[2]Masterdata!$B:$C,2,0),0)</f>
        <v>0</v>
      </c>
      <c r="AA50">
        <f>IFERROR(VLOOKUP(O50,[2]Masterdata!$B:$C,2,0),0)</f>
        <v>0</v>
      </c>
      <c r="AB50">
        <f>IFERROR(VLOOKUP(P50,[2]Masterdata!$B:$C,2,0),0)</f>
        <v>0</v>
      </c>
      <c r="AC50">
        <f>IFERROR(VLOOKUP(Q50,[2]Masterdata!$B:$C,2,0),0)</f>
        <v>0</v>
      </c>
      <c r="AD50">
        <f>IFERROR(VLOOKUP(R50,[2]Masterdata!$B:$C,2,0),0)</f>
        <v>0</v>
      </c>
      <c r="AE50">
        <f>IFERROR(VLOOKUP(S50,[2]Masterdata!$B:$C,2,0),0)</f>
        <v>0</v>
      </c>
      <c r="AF50">
        <f>IFERROR(VLOOKUP(T50,[2]Masterdata!$B:$C,2,0),0)</f>
        <v>0</v>
      </c>
      <c r="AG50">
        <f>IFERROR(VLOOKUP(U50,[2]Masterdata!$B:$C,2,0),0)</f>
        <v>0</v>
      </c>
      <c r="AH50" s="42"/>
      <c r="AI50" s="68"/>
      <c r="AJ50" s="69"/>
      <c r="AK50" s="70">
        <f t="shared" si="6"/>
        <v>0</v>
      </c>
      <c r="AM50" s="68"/>
      <c r="AN50" s="69"/>
      <c r="AO50" s="70">
        <f t="shared" si="7"/>
        <v>0</v>
      </c>
    </row>
    <row r="51" spans="2:41" hidden="1" outlineLevel="1" x14ac:dyDescent="0.25">
      <c r="AH51" s="42"/>
      <c r="AI51" s="68"/>
      <c r="AJ51" s="69"/>
      <c r="AK51" s="70">
        <f t="shared" si="6"/>
        <v>0</v>
      </c>
      <c r="AM51" s="68"/>
      <c r="AN51" s="69"/>
      <c r="AO51" s="70">
        <f t="shared" si="7"/>
        <v>0</v>
      </c>
    </row>
    <row r="52" spans="2:41" hidden="1" outlineLevel="1" x14ac:dyDescent="0.25">
      <c r="AH52" s="42"/>
      <c r="AI52" s="68"/>
      <c r="AJ52" s="69"/>
      <c r="AK52" s="70">
        <f t="shared" si="6"/>
        <v>0</v>
      </c>
      <c r="AM52" s="68"/>
      <c r="AN52" s="69"/>
      <c r="AO52" s="70">
        <f t="shared" si="7"/>
        <v>0</v>
      </c>
    </row>
    <row r="53" spans="2:41" hidden="1" outlineLevel="1" x14ac:dyDescent="0.25">
      <c r="AH53" s="42"/>
      <c r="AI53" s="68"/>
      <c r="AJ53" s="69"/>
      <c r="AK53" s="70">
        <f t="shared" si="6"/>
        <v>0</v>
      </c>
      <c r="AM53" s="68"/>
      <c r="AN53" s="69"/>
      <c r="AO53" s="70">
        <f t="shared" si="7"/>
        <v>0</v>
      </c>
    </row>
    <row r="54" spans="2:41" hidden="1" outlineLevel="1" x14ac:dyDescent="0.25">
      <c r="AH54" s="42"/>
      <c r="AI54" s="68"/>
      <c r="AJ54" s="69"/>
      <c r="AK54" s="70">
        <f t="shared" si="6"/>
        <v>0</v>
      </c>
      <c r="AM54" s="68"/>
      <c r="AN54" s="69"/>
      <c r="AO54" s="70">
        <f t="shared" si="7"/>
        <v>0</v>
      </c>
    </row>
    <row r="55" spans="2:41" hidden="1" outlineLevel="1" x14ac:dyDescent="0.25">
      <c r="AH55" s="42"/>
      <c r="AI55" s="68"/>
      <c r="AJ55" s="69"/>
      <c r="AK55" s="70">
        <f t="shared" si="6"/>
        <v>0</v>
      </c>
      <c r="AM55" s="68"/>
      <c r="AN55" s="69"/>
      <c r="AO55" s="70">
        <f t="shared" si="7"/>
        <v>0</v>
      </c>
    </row>
    <row r="56" spans="2:41" hidden="1" outlineLevel="1" x14ac:dyDescent="0.25">
      <c r="AH56" s="42"/>
      <c r="AI56" s="68"/>
      <c r="AJ56" s="69"/>
      <c r="AK56" s="70">
        <f t="shared" si="6"/>
        <v>0</v>
      </c>
      <c r="AM56" s="68"/>
      <c r="AN56" s="69"/>
      <c r="AO56" s="70">
        <f t="shared" si="7"/>
        <v>0</v>
      </c>
    </row>
    <row r="57" spans="2:41" collapsed="1" x14ac:dyDescent="0.25"/>
  </sheetData>
  <mergeCells count="6">
    <mergeCell ref="J7:L7"/>
    <mergeCell ref="N7:U7"/>
    <mergeCell ref="W8:W9"/>
    <mergeCell ref="X8:X9"/>
    <mergeCell ref="C9:E9"/>
    <mergeCell ref="Z9:AG9"/>
  </mergeCells>
  <pageMargins left="0.31496062992125984" right="0.11811023622047245" top="0.74803149606299213" bottom="0.35433070866141736" header="0.31496062992125984" footer="0.31496062992125984"/>
  <pageSetup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EC71-1184-4BE7-81D3-9D52C03683CC}">
  <sheetPr>
    <pageSetUpPr fitToPage="1"/>
  </sheetPr>
  <dimension ref="A1:AP56"/>
  <sheetViews>
    <sheetView showGridLines="0" topLeftCell="A9" zoomScale="110" zoomScaleNormal="110" workbookViewId="0">
      <selection activeCell="B10" sqref="B10"/>
    </sheetView>
  </sheetViews>
  <sheetFormatPr defaultRowHeight="15" outlineLevelCol="1" x14ac:dyDescent="0.25"/>
  <cols>
    <col min="2" max="2" width="19.42578125" customWidth="1"/>
    <col min="3" max="3" width="16.28515625" customWidth="1"/>
    <col min="4" max="4" width="14" hidden="1" customWidth="1"/>
    <col min="5" max="5" width="12.7109375" customWidth="1"/>
    <col min="6" max="6" width="3" customWidth="1"/>
    <col min="7" max="7" width="10" style="1" customWidth="1"/>
    <col min="8" max="8" width="10" style="1" hidden="1" customWidth="1"/>
    <col min="9" max="9" width="3" style="1" customWidth="1"/>
    <col min="10" max="12" width="12.28515625" style="1" customWidth="1"/>
    <col min="13" max="13" width="4" customWidth="1"/>
    <col min="14" max="14" width="7.85546875" customWidth="1"/>
    <col min="15" max="17" width="7.85546875" hidden="1" customWidth="1"/>
    <col min="18" max="21" width="7.85546875" hidden="1" customWidth="1" outlineLevel="1"/>
    <col min="22" max="22" width="8.85546875" hidden="1" customWidth="1" collapsed="1"/>
    <col min="23" max="24" width="7.85546875" hidden="1" customWidth="1" outlineLevel="1"/>
    <col min="25" max="25" width="9.140625" style="3" hidden="1" customWidth="1" outlineLevel="1"/>
    <col min="26" max="33" width="9.140625" hidden="1" customWidth="1" outlineLevel="1"/>
    <col min="34" max="34" width="9.140625" customWidth="1" collapsed="1"/>
    <col min="35" max="36" width="9.140625" hidden="1" customWidth="1"/>
    <col min="37" max="37" width="16.42578125" hidden="1" customWidth="1"/>
    <col min="38" max="40" width="9.140625" hidden="1" customWidth="1"/>
    <col min="41" max="41" width="16.42578125" hidden="1" customWidth="1"/>
    <col min="42" max="42" width="9.140625" hidden="1" customWidth="1"/>
    <col min="43" max="44" width="0" hidden="1" customWidth="1"/>
  </cols>
  <sheetData>
    <row r="1" spans="1:41" ht="100.5" customHeight="1" x14ac:dyDescent="0.5">
      <c r="I1" s="2" t="s">
        <v>0</v>
      </c>
    </row>
    <row r="2" spans="1:41" ht="33.75" x14ac:dyDescent="0.5">
      <c r="B2" s="4"/>
      <c r="C2" s="5"/>
      <c r="H2" s="6"/>
      <c r="I2" s="6"/>
    </row>
    <row r="3" spans="1:41" ht="21" x14ac:dyDescent="0.35">
      <c r="B3" s="7" t="s">
        <v>1</v>
      </c>
      <c r="C3" s="8">
        <v>44660</v>
      </c>
      <c r="D3" s="9"/>
      <c r="G3" s="10"/>
      <c r="H3" s="6"/>
      <c r="I3" s="6"/>
    </row>
    <row r="4" spans="1:41" ht="21" x14ac:dyDescent="0.35">
      <c r="B4" s="7" t="s">
        <v>2</v>
      </c>
      <c r="C4" s="11" t="s">
        <v>3</v>
      </c>
      <c r="D4" s="9"/>
      <c r="G4" s="10"/>
      <c r="H4" s="6"/>
      <c r="I4" s="6"/>
      <c r="AK4">
        <v>6</v>
      </c>
    </row>
    <row r="5" spans="1:41" ht="13.5" customHeight="1" thickBot="1" x14ac:dyDescent="0.3">
      <c r="G5" s="10"/>
    </row>
    <row r="6" spans="1:41" ht="13.5" customHeight="1" thickBot="1" x14ac:dyDescent="0.4">
      <c r="C6" s="5"/>
      <c r="G6" s="10"/>
      <c r="J6" s="12"/>
      <c r="K6" s="13"/>
      <c r="L6" s="14"/>
    </row>
    <row r="7" spans="1:41" s="15" customFormat="1" ht="45" customHeight="1" x14ac:dyDescent="0.25">
      <c r="C7" s="16" t="s">
        <v>4</v>
      </c>
      <c r="D7" s="16" t="s">
        <v>5</v>
      </c>
      <c r="E7" s="16" t="s">
        <v>6</v>
      </c>
      <c r="F7"/>
      <c r="G7" s="16" t="s">
        <v>7</v>
      </c>
      <c r="H7" s="16" t="s">
        <v>8</v>
      </c>
      <c r="I7" s="16"/>
      <c r="J7" s="17" t="s">
        <v>9</v>
      </c>
      <c r="K7" s="18"/>
      <c r="L7" s="19"/>
      <c r="N7" s="20" t="s">
        <v>10</v>
      </c>
      <c r="O7" s="21"/>
      <c r="P7" s="21"/>
      <c r="Q7" s="21"/>
      <c r="R7" s="21"/>
      <c r="S7" s="21"/>
      <c r="T7" s="21"/>
      <c r="U7" s="22"/>
      <c r="V7" s="23" t="s">
        <v>11</v>
      </c>
      <c r="W7"/>
      <c r="Y7" s="24"/>
      <c r="AH7" s="25"/>
    </row>
    <row r="8" spans="1:41" s="15" customFormat="1" ht="15.75" thickBot="1" x14ac:dyDescent="0.3">
      <c r="B8" s="15" t="s">
        <v>12</v>
      </c>
      <c r="C8" s="26">
        <v>1000</v>
      </c>
      <c r="D8" s="26">
        <v>500</v>
      </c>
      <c r="E8" s="26">
        <v>250</v>
      </c>
      <c r="F8"/>
      <c r="G8" s="10"/>
      <c r="J8" s="25"/>
      <c r="L8" s="27"/>
      <c r="N8" s="25"/>
      <c r="U8" s="27"/>
      <c r="V8" s="28"/>
      <c r="W8" s="29" t="s">
        <v>13</v>
      </c>
      <c r="X8" s="29" t="s">
        <v>14</v>
      </c>
      <c r="Y8" s="24"/>
      <c r="AH8" s="25"/>
      <c r="AI8" s="30" t="s">
        <v>15</v>
      </c>
      <c r="AM8" s="30" t="s">
        <v>15</v>
      </c>
    </row>
    <row r="9" spans="1:41" ht="32.25" customHeight="1" thickBot="1" x14ac:dyDescent="0.3">
      <c r="B9" s="15"/>
      <c r="C9" s="31" t="s">
        <v>16</v>
      </c>
      <c r="D9" s="31"/>
      <c r="E9" s="31"/>
      <c r="G9" s="10"/>
      <c r="J9" s="32" t="s">
        <v>17</v>
      </c>
      <c r="K9" s="33" t="s">
        <v>18</v>
      </c>
      <c r="L9" s="34" t="s">
        <v>19</v>
      </c>
      <c r="N9" s="35"/>
      <c r="O9" s="36"/>
      <c r="P9" s="36"/>
      <c r="Q9" s="36"/>
      <c r="R9" s="36"/>
      <c r="S9" s="36"/>
      <c r="T9" s="36"/>
      <c r="U9" s="37"/>
      <c r="V9" s="38"/>
      <c r="W9" s="29"/>
      <c r="X9" s="29"/>
      <c r="Y9" s="39" t="s">
        <v>20</v>
      </c>
      <c r="Z9" s="40" t="s">
        <v>21</v>
      </c>
      <c r="AA9" s="41"/>
      <c r="AB9" s="41"/>
      <c r="AC9" s="41"/>
      <c r="AD9" s="41"/>
      <c r="AE9" s="41"/>
      <c r="AF9" s="41"/>
      <c r="AG9" s="41"/>
      <c r="AH9" s="42"/>
      <c r="AI9" s="43" t="s">
        <v>22</v>
      </c>
      <c r="AJ9" s="43" t="s">
        <v>23</v>
      </c>
      <c r="AK9" s="44" t="s">
        <v>24</v>
      </c>
      <c r="AM9" s="43" t="s">
        <v>22</v>
      </c>
      <c r="AN9" s="43" t="s">
        <v>23</v>
      </c>
      <c r="AO9" s="44" t="s">
        <v>25</v>
      </c>
    </row>
    <row r="10" spans="1:41" ht="22.5" customHeight="1" x14ac:dyDescent="0.25">
      <c r="A10" s="45" t="s">
        <v>26</v>
      </c>
      <c r="B10" s="46" t="s">
        <v>27</v>
      </c>
      <c r="C10" s="47">
        <v>2.9166666666666668E-3</v>
      </c>
      <c r="D10" s="47"/>
      <c r="E10" s="47">
        <v>6.7361111111111126E-4</v>
      </c>
      <c r="G10" s="48">
        <f t="shared" ref="G10:H50" si="0">W10</f>
        <v>0.77</v>
      </c>
      <c r="H10" s="48">
        <f t="shared" si="0"/>
        <v>1</v>
      </c>
      <c r="I10" s="49"/>
      <c r="J10" s="50">
        <f t="shared" ref="J10:J50" si="1">IFERROR((500/$C$8*C10+500/$D$8*D10)*G10*H10,"")</f>
        <v>1.1229166666666668E-3</v>
      </c>
      <c r="K10" s="51">
        <f t="shared" ref="K10:K50" si="2">IFERROR(500/$E$8*E10*G10*H10,"")</f>
        <v>1.0373611111111113E-3</v>
      </c>
      <c r="L10" s="52">
        <f t="shared" ref="L10:L50" si="3">SUM(J10:K10)</f>
        <v>2.1602777777777783E-3</v>
      </c>
      <c r="N10" s="53" t="s">
        <v>28</v>
      </c>
      <c r="O10" s="54"/>
      <c r="P10" s="54"/>
      <c r="Q10" s="54"/>
      <c r="R10" s="55"/>
      <c r="S10" s="55"/>
      <c r="T10" s="55"/>
      <c r="U10" s="56"/>
      <c r="V10" s="57" t="s">
        <v>29</v>
      </c>
      <c r="W10" s="58">
        <f t="shared" ref="W10:W50" si="4">SUM(Z10:AG10)/Y10</f>
        <v>0.77</v>
      </c>
      <c r="X10" s="59">
        <f>VLOOKUP(V10,[1]Masterdata!$E:$F,2,0)</f>
        <v>1</v>
      </c>
      <c r="Y10" s="3">
        <f t="shared" ref="Y10:Y50" si="5">COUNTA(N10:U10)</f>
        <v>1</v>
      </c>
      <c r="Z10">
        <f>IFERROR(VLOOKUP(N10,[1]Masterdata!$B:$C,2,0),0)</f>
        <v>0.77</v>
      </c>
      <c r="AA10">
        <f>IFERROR(VLOOKUP(O10,[1]Masterdata!$B:$C,2,0),0)</f>
        <v>0</v>
      </c>
      <c r="AB10">
        <f>IFERROR(VLOOKUP(P10,[1]Masterdata!$B:$C,2,0),0)</f>
        <v>0</v>
      </c>
      <c r="AC10">
        <f>IFERROR(VLOOKUP(Q10,[1]Masterdata!$B:$C,2,0),0)</f>
        <v>0</v>
      </c>
      <c r="AD10">
        <f>IFERROR(VLOOKUP(R10,[1]Masterdata!$B:$C,2,0),0)</f>
        <v>0</v>
      </c>
      <c r="AE10">
        <f>IFERROR(VLOOKUP(S10,[1]Masterdata!$B:$C,2,0),0)</f>
        <v>0</v>
      </c>
      <c r="AF10">
        <f>IFERROR(VLOOKUP(T10,[1]Masterdata!$B:$C,2,0),0)</f>
        <v>0</v>
      </c>
      <c r="AG10">
        <f>IFERROR(VLOOKUP(U10,[1]Masterdata!$B:$C,2,0),0)</f>
        <v>0</v>
      </c>
      <c r="AH10" s="42"/>
      <c r="AI10" s="60"/>
      <c r="AJ10" s="61"/>
      <c r="AK10" s="62">
        <f t="shared" ref="AK10:AK56" si="6">AJ10-AI10</f>
        <v>0</v>
      </c>
      <c r="AM10" s="60"/>
      <c r="AN10" s="61"/>
      <c r="AO10" s="62">
        <f t="shared" ref="AO10:AO56" si="7">AN10-AM10</f>
        <v>0</v>
      </c>
    </row>
    <row r="11" spans="1:41" x14ac:dyDescent="0.25">
      <c r="A11" t="s">
        <v>30</v>
      </c>
      <c r="B11" s="63" t="s">
        <v>31</v>
      </c>
      <c r="C11" s="47">
        <v>2.8425925925925927E-3</v>
      </c>
      <c r="D11" s="47"/>
      <c r="E11" s="47">
        <v>6.6319444444444444E-4</v>
      </c>
      <c r="F11" s="64"/>
      <c r="G11" s="48">
        <f t="shared" si="0"/>
        <v>0.79</v>
      </c>
      <c r="H11" s="48">
        <f t="shared" si="0"/>
        <v>1</v>
      </c>
      <c r="I11" s="49"/>
      <c r="J11" s="50">
        <f t="shared" si="1"/>
        <v>1.1228240740740743E-3</v>
      </c>
      <c r="K11" s="51">
        <f t="shared" si="2"/>
        <v>1.0478472222222224E-3</v>
      </c>
      <c r="L11" s="65">
        <f t="shared" si="3"/>
        <v>2.1706712962962964E-3</v>
      </c>
      <c r="N11" s="53" t="s">
        <v>32</v>
      </c>
      <c r="O11" s="54"/>
      <c r="P11" s="54"/>
      <c r="Q11" s="54"/>
      <c r="R11" s="54"/>
      <c r="S11" s="54"/>
      <c r="T11" s="54"/>
      <c r="U11" s="66"/>
      <c r="V11" s="67" t="s">
        <v>29</v>
      </c>
      <c r="W11" s="58">
        <f t="shared" si="4"/>
        <v>0.79</v>
      </c>
      <c r="X11" s="59">
        <f>VLOOKUP(V11,[1]Masterdata!$E:$F,2,0)</f>
        <v>1</v>
      </c>
      <c r="Y11" s="3">
        <f t="shared" si="5"/>
        <v>1</v>
      </c>
      <c r="Z11">
        <f>IFERROR(VLOOKUP(N11,[1]Masterdata!$B:$C,2,0),0)</f>
        <v>0.79</v>
      </c>
      <c r="AA11">
        <f>IFERROR(VLOOKUP(O11,[1]Masterdata!$B:$C,2,0),0)</f>
        <v>0</v>
      </c>
      <c r="AB11">
        <f>IFERROR(VLOOKUP(P11,[1]Masterdata!$B:$C,2,0),0)</f>
        <v>0</v>
      </c>
      <c r="AC11">
        <f>IFERROR(VLOOKUP(Q11,[1]Masterdata!$B:$C,2,0),0)</f>
        <v>0</v>
      </c>
      <c r="AD11">
        <f>IFERROR(VLOOKUP(R11,[1]Masterdata!$B:$C,2,0),0)</f>
        <v>0</v>
      </c>
      <c r="AE11">
        <f>IFERROR(VLOOKUP(S11,[1]Masterdata!$B:$C,2,0),0)</f>
        <v>0</v>
      </c>
      <c r="AF11">
        <f>IFERROR(VLOOKUP(T11,[1]Masterdata!$B:$C,2,0),0)</f>
        <v>0</v>
      </c>
      <c r="AG11">
        <f>IFERROR(VLOOKUP(U11,[1]Masterdata!$B:$C,2,0),0)</f>
        <v>0</v>
      </c>
      <c r="AH11" s="42"/>
      <c r="AI11" s="68"/>
      <c r="AJ11" s="69"/>
      <c r="AK11" s="70">
        <f t="shared" si="6"/>
        <v>0</v>
      </c>
      <c r="AM11" s="68"/>
      <c r="AN11" s="69"/>
      <c r="AO11" s="70">
        <f t="shared" si="7"/>
        <v>0</v>
      </c>
    </row>
    <row r="12" spans="1:41" x14ac:dyDescent="0.25">
      <c r="A12" s="45" t="s">
        <v>33</v>
      </c>
      <c r="B12" s="46" t="s">
        <v>34</v>
      </c>
      <c r="C12" s="47">
        <v>2.3495370370370371E-3</v>
      </c>
      <c r="D12" s="47"/>
      <c r="E12" s="47">
        <v>5.3703703703703704E-4</v>
      </c>
      <c r="G12" s="48">
        <f t="shared" si="0"/>
        <v>0.96799999999999997</v>
      </c>
      <c r="H12" s="48">
        <f t="shared" si="0"/>
        <v>1</v>
      </c>
      <c r="I12" s="49"/>
      <c r="J12" s="50">
        <f t="shared" si="1"/>
        <v>1.137175925925926E-3</v>
      </c>
      <c r="K12" s="51">
        <f t="shared" si="2"/>
        <v>1.0397037037037037E-3</v>
      </c>
      <c r="L12" s="71">
        <f t="shared" si="3"/>
        <v>2.1768796296296297E-3</v>
      </c>
      <c r="N12" s="53" t="s">
        <v>35</v>
      </c>
      <c r="O12" s="54"/>
      <c r="P12" s="54"/>
      <c r="Q12" s="54"/>
      <c r="R12" s="54"/>
      <c r="S12" s="54"/>
      <c r="T12" s="54"/>
      <c r="U12" s="66"/>
      <c r="V12" s="67" t="s">
        <v>29</v>
      </c>
      <c r="W12" s="58">
        <f t="shared" si="4"/>
        <v>0.96799999999999997</v>
      </c>
      <c r="X12" s="59">
        <f>VLOOKUP(V12,[1]Masterdata!$E:$F,2,0)</f>
        <v>1</v>
      </c>
      <c r="Y12" s="3">
        <f t="shared" si="5"/>
        <v>1</v>
      </c>
      <c r="Z12">
        <f>IFERROR(VLOOKUP(N12,[1]Masterdata!$B:$C,2,0),0)</f>
        <v>0.96799999999999997</v>
      </c>
      <c r="AA12">
        <f>IFERROR(VLOOKUP(O12,[1]Masterdata!$B:$C,2,0),0)</f>
        <v>0</v>
      </c>
      <c r="AB12">
        <f>IFERROR(VLOOKUP(P12,[1]Masterdata!$B:$C,2,0),0)</f>
        <v>0</v>
      </c>
      <c r="AC12">
        <f>IFERROR(VLOOKUP(Q12,[1]Masterdata!$B:$C,2,0),0)</f>
        <v>0</v>
      </c>
      <c r="AD12">
        <f>IFERROR(VLOOKUP(R12,[1]Masterdata!$B:$C,2,0),0)</f>
        <v>0</v>
      </c>
      <c r="AE12">
        <f>IFERROR(VLOOKUP(S12,[1]Masterdata!$B:$C,2,0),0)</f>
        <v>0</v>
      </c>
      <c r="AF12">
        <f>IFERROR(VLOOKUP(T12,[1]Masterdata!$B:$C,2,0),0)</f>
        <v>0</v>
      </c>
      <c r="AG12">
        <f>IFERROR(VLOOKUP(U12,[1]Masterdata!$B:$C,2,0),0)</f>
        <v>0</v>
      </c>
      <c r="AH12" s="42"/>
      <c r="AI12" s="68"/>
      <c r="AJ12" s="69"/>
      <c r="AK12" s="70">
        <f t="shared" si="6"/>
        <v>0</v>
      </c>
      <c r="AM12" s="68"/>
      <c r="AN12" s="69"/>
      <c r="AO12" s="70">
        <f t="shared" si="7"/>
        <v>0</v>
      </c>
    </row>
    <row r="13" spans="1:41" x14ac:dyDescent="0.25">
      <c r="A13" t="s">
        <v>26</v>
      </c>
      <c r="B13" s="63" t="s">
        <v>36</v>
      </c>
      <c r="C13" s="47">
        <v>2.8472222222222219E-3</v>
      </c>
      <c r="D13" s="47"/>
      <c r="E13" s="47">
        <v>6.4699074074074073E-4</v>
      </c>
      <c r="G13" s="48">
        <f t="shared" si="0"/>
        <v>0.81</v>
      </c>
      <c r="H13" s="48">
        <f t="shared" si="0"/>
        <v>1</v>
      </c>
      <c r="I13" s="49"/>
      <c r="J13" s="50">
        <f t="shared" si="1"/>
        <v>1.1531249999999999E-3</v>
      </c>
      <c r="K13" s="51">
        <f t="shared" si="2"/>
        <v>1.048125E-3</v>
      </c>
      <c r="L13" s="65">
        <f t="shared" si="3"/>
        <v>2.2012500000000001E-3</v>
      </c>
      <c r="N13" s="53" t="s">
        <v>37</v>
      </c>
      <c r="O13" s="54"/>
      <c r="P13" s="54"/>
      <c r="Q13" s="54"/>
      <c r="R13" s="54"/>
      <c r="S13" s="54"/>
      <c r="T13" s="54"/>
      <c r="U13" s="66"/>
      <c r="V13" s="67" t="s">
        <v>29</v>
      </c>
      <c r="W13" s="58">
        <f t="shared" si="4"/>
        <v>0.81</v>
      </c>
      <c r="X13" s="59">
        <f>VLOOKUP(V13,[1]Masterdata!$E:$F,2,0)</f>
        <v>1</v>
      </c>
      <c r="Y13" s="3">
        <f t="shared" si="5"/>
        <v>1</v>
      </c>
      <c r="Z13">
        <f>IFERROR(VLOOKUP(N13,[1]Masterdata!$B:$C,2,0),0)</f>
        <v>0.81</v>
      </c>
      <c r="AA13">
        <f>IFERROR(VLOOKUP(O13,[1]Masterdata!$B:$C,2,0),0)</f>
        <v>0</v>
      </c>
      <c r="AB13">
        <f>IFERROR(VLOOKUP(P13,[1]Masterdata!$B:$C,2,0),0)</f>
        <v>0</v>
      </c>
      <c r="AC13">
        <f>IFERROR(VLOOKUP(Q13,[1]Masterdata!$B:$C,2,0),0)</f>
        <v>0</v>
      </c>
      <c r="AD13">
        <f>IFERROR(VLOOKUP(R13,[1]Masterdata!$B:$C,2,0),0)</f>
        <v>0</v>
      </c>
      <c r="AE13">
        <f>IFERROR(VLOOKUP(S13,[1]Masterdata!$B:$C,2,0),0)</f>
        <v>0</v>
      </c>
      <c r="AF13">
        <f>IFERROR(VLOOKUP(T13,[1]Masterdata!$B:$C,2,0),0)</f>
        <v>0</v>
      </c>
      <c r="AG13">
        <f>IFERROR(VLOOKUP(U13,[1]Masterdata!$B:$C,2,0),0)</f>
        <v>0</v>
      </c>
      <c r="AH13" s="42"/>
      <c r="AI13" s="68"/>
      <c r="AJ13" s="69"/>
      <c r="AK13" s="70">
        <f t="shared" si="6"/>
        <v>0</v>
      </c>
      <c r="AM13" s="68"/>
      <c r="AN13" s="69"/>
      <c r="AO13" s="70">
        <f t="shared" si="7"/>
        <v>0</v>
      </c>
    </row>
    <row r="14" spans="1:41" x14ac:dyDescent="0.25">
      <c r="A14" t="s">
        <v>26</v>
      </c>
      <c r="B14" s="63" t="s">
        <v>38</v>
      </c>
      <c r="C14" s="47">
        <v>2.5081018518518521E-3</v>
      </c>
      <c r="D14" s="72"/>
      <c r="E14" s="72">
        <v>5.7638888888888887E-4</v>
      </c>
      <c r="G14" s="48">
        <f t="shared" si="0"/>
        <v>0.91800000000000004</v>
      </c>
      <c r="H14" s="48">
        <f t="shared" si="0"/>
        <v>1</v>
      </c>
      <c r="I14" s="49"/>
      <c r="J14" s="50">
        <f t="shared" si="1"/>
        <v>1.1512187500000001E-3</v>
      </c>
      <c r="K14" s="51">
        <f t="shared" si="2"/>
        <v>1.0582499999999999E-3</v>
      </c>
      <c r="L14" s="65">
        <f t="shared" si="3"/>
        <v>2.2094687500000001E-3</v>
      </c>
      <c r="N14" s="53" t="s">
        <v>39</v>
      </c>
      <c r="O14" s="54"/>
      <c r="P14" s="54"/>
      <c r="Q14" s="54"/>
      <c r="R14" s="54"/>
      <c r="S14" s="54"/>
      <c r="T14" s="54"/>
      <c r="U14" s="66"/>
      <c r="V14" s="67" t="s">
        <v>29</v>
      </c>
      <c r="W14" s="58">
        <f t="shared" si="4"/>
        <v>0.91800000000000004</v>
      </c>
      <c r="X14" s="59">
        <f>VLOOKUP(V14,[1]Masterdata!$E:$F,2,0)</f>
        <v>1</v>
      </c>
      <c r="Y14" s="3">
        <f t="shared" si="5"/>
        <v>1</v>
      </c>
      <c r="Z14">
        <f>IFERROR(VLOOKUP(N14,[1]Masterdata!$B:$C,2,0),0)</f>
        <v>0.91800000000000004</v>
      </c>
      <c r="AA14">
        <f>IFERROR(VLOOKUP(O14,[1]Masterdata!$B:$C,2,0),0)</f>
        <v>0</v>
      </c>
      <c r="AB14">
        <f>IFERROR(VLOOKUP(P14,[1]Masterdata!$B:$C,2,0),0)</f>
        <v>0</v>
      </c>
      <c r="AC14">
        <f>IFERROR(VLOOKUP(Q14,[1]Masterdata!$B:$C,2,0),0)</f>
        <v>0</v>
      </c>
      <c r="AD14">
        <f>IFERROR(VLOOKUP(R14,[1]Masterdata!$B:$C,2,0),0)</f>
        <v>0</v>
      </c>
      <c r="AE14">
        <f>IFERROR(VLOOKUP(S14,[1]Masterdata!$B:$C,2,0),0)</f>
        <v>0</v>
      </c>
      <c r="AF14">
        <f>IFERROR(VLOOKUP(T14,[1]Masterdata!$B:$C,2,0),0)</f>
        <v>0</v>
      </c>
      <c r="AG14">
        <f>IFERROR(VLOOKUP(U14,[1]Masterdata!$B:$C,2,0),0)</f>
        <v>0</v>
      </c>
      <c r="AH14" s="42"/>
      <c r="AI14" s="68"/>
      <c r="AJ14" s="69"/>
      <c r="AK14" s="70">
        <f t="shared" si="6"/>
        <v>0</v>
      </c>
      <c r="AM14" s="68"/>
      <c r="AN14" s="69"/>
      <c r="AO14" s="70">
        <f t="shared" si="7"/>
        <v>0</v>
      </c>
    </row>
    <row r="15" spans="1:41" x14ac:dyDescent="0.25">
      <c r="A15" t="s">
        <v>3</v>
      </c>
      <c r="B15" s="63" t="s">
        <v>40</v>
      </c>
      <c r="C15" s="47">
        <v>3.0578703703703705E-3</v>
      </c>
      <c r="D15" s="47"/>
      <c r="E15" s="47">
        <v>6.8981481481481487E-4</v>
      </c>
      <c r="G15" s="48">
        <f t="shared" si="0"/>
        <v>0.77</v>
      </c>
      <c r="H15" s="48">
        <f t="shared" si="0"/>
        <v>1</v>
      </c>
      <c r="I15" s="49"/>
      <c r="J15" s="50">
        <f t="shared" si="1"/>
        <v>1.1772800925925926E-3</v>
      </c>
      <c r="K15" s="51">
        <f t="shared" si="2"/>
        <v>1.062314814814815E-3</v>
      </c>
      <c r="L15" s="65">
        <f t="shared" si="3"/>
        <v>2.2395949074074076E-3</v>
      </c>
      <c r="N15" s="53" t="s">
        <v>28</v>
      </c>
      <c r="O15" s="54"/>
      <c r="P15" s="54"/>
      <c r="Q15" s="54"/>
      <c r="R15" s="54"/>
      <c r="S15" s="54"/>
      <c r="T15" s="54"/>
      <c r="U15" s="66"/>
      <c r="V15" s="67" t="s">
        <v>29</v>
      </c>
      <c r="W15" s="58">
        <f t="shared" si="4"/>
        <v>0.77</v>
      </c>
      <c r="X15" s="59">
        <f>VLOOKUP(V15,[1]Masterdata!$E:$F,2,0)</f>
        <v>1</v>
      </c>
      <c r="Y15" s="3">
        <f t="shared" si="5"/>
        <v>1</v>
      </c>
      <c r="Z15">
        <f>IFERROR(VLOOKUP(N15,[1]Masterdata!$B:$C,2,0),0)</f>
        <v>0.77</v>
      </c>
      <c r="AA15">
        <f>IFERROR(VLOOKUP(O15,[1]Masterdata!$B:$C,2,0),0)</f>
        <v>0</v>
      </c>
      <c r="AB15">
        <f>IFERROR(VLOOKUP(P15,[1]Masterdata!$B:$C,2,0),0)</f>
        <v>0</v>
      </c>
      <c r="AC15">
        <f>IFERROR(VLOOKUP(Q15,[1]Masterdata!$B:$C,2,0),0)</f>
        <v>0</v>
      </c>
      <c r="AD15">
        <f>IFERROR(VLOOKUP(R15,[1]Masterdata!$B:$C,2,0),0)</f>
        <v>0</v>
      </c>
      <c r="AE15">
        <f>IFERROR(VLOOKUP(S15,[1]Masterdata!$B:$C,2,0),0)</f>
        <v>0</v>
      </c>
      <c r="AF15">
        <f>IFERROR(VLOOKUP(T15,[1]Masterdata!$B:$C,2,0),0)</f>
        <v>0</v>
      </c>
      <c r="AG15">
        <f>IFERROR(VLOOKUP(U15,[1]Masterdata!$B:$C,2,0),0)</f>
        <v>0</v>
      </c>
      <c r="AH15" s="42"/>
      <c r="AI15" s="68"/>
      <c r="AJ15" s="69"/>
      <c r="AK15" s="70">
        <f t="shared" si="6"/>
        <v>0</v>
      </c>
      <c r="AM15" s="68"/>
      <c r="AN15" s="69"/>
      <c r="AO15" s="70">
        <f t="shared" si="7"/>
        <v>0</v>
      </c>
    </row>
    <row r="16" spans="1:41" x14ac:dyDescent="0.25">
      <c r="A16" t="s">
        <v>3</v>
      </c>
      <c r="B16" s="63" t="s">
        <v>41</v>
      </c>
      <c r="C16" s="47">
        <v>2.7638888888888886E-3</v>
      </c>
      <c r="D16" s="47"/>
      <c r="E16" s="47">
        <v>6.2962962962962961E-4</v>
      </c>
      <c r="G16" s="48">
        <f t="shared" si="0"/>
        <v>0.86099999999999999</v>
      </c>
      <c r="H16" s="48">
        <f t="shared" si="0"/>
        <v>1</v>
      </c>
      <c r="I16" s="49"/>
      <c r="J16" s="50">
        <f t="shared" si="1"/>
        <v>1.1898541666666665E-3</v>
      </c>
      <c r="K16" s="51">
        <f t="shared" si="2"/>
        <v>1.0842222222222221E-3</v>
      </c>
      <c r="L16" s="65">
        <f t="shared" si="3"/>
        <v>2.2740763888888888E-3</v>
      </c>
      <c r="N16" s="53" t="s">
        <v>42</v>
      </c>
      <c r="O16" s="54"/>
      <c r="P16" s="54"/>
      <c r="Q16" s="54"/>
      <c r="R16" s="54"/>
      <c r="S16" s="54"/>
      <c r="T16" s="54"/>
      <c r="U16" s="66"/>
      <c r="V16" s="67" t="s">
        <v>29</v>
      </c>
      <c r="W16" s="58">
        <f t="shared" si="4"/>
        <v>0.86099999999999999</v>
      </c>
      <c r="X16" s="59">
        <f>VLOOKUP(V16,[1]Masterdata!$E:$F,2,0)</f>
        <v>1</v>
      </c>
      <c r="Y16" s="3">
        <f t="shared" si="5"/>
        <v>1</v>
      </c>
      <c r="Z16">
        <f>IFERROR(VLOOKUP(N16,[1]Masterdata!$B:$C,2,0),0)</f>
        <v>0.86099999999999999</v>
      </c>
      <c r="AA16">
        <f>IFERROR(VLOOKUP(O16,[1]Masterdata!$B:$C,2,0),0)</f>
        <v>0</v>
      </c>
      <c r="AB16">
        <f>IFERROR(VLOOKUP(P16,[1]Masterdata!$B:$C,2,0),0)</f>
        <v>0</v>
      </c>
      <c r="AC16">
        <f>IFERROR(VLOOKUP(Q16,[1]Masterdata!$B:$C,2,0),0)</f>
        <v>0</v>
      </c>
      <c r="AD16">
        <f>IFERROR(VLOOKUP(R16,[1]Masterdata!$B:$C,2,0),0)</f>
        <v>0</v>
      </c>
      <c r="AE16">
        <f>IFERROR(VLOOKUP(S16,[1]Masterdata!$B:$C,2,0),0)</f>
        <v>0</v>
      </c>
      <c r="AF16">
        <f>IFERROR(VLOOKUP(T16,[1]Masterdata!$B:$C,2,0),0)</f>
        <v>0</v>
      </c>
      <c r="AG16">
        <f>IFERROR(VLOOKUP(U16,[1]Masterdata!$B:$C,2,0),0)</f>
        <v>0</v>
      </c>
      <c r="AH16" s="42"/>
      <c r="AI16" s="68"/>
      <c r="AJ16" s="69"/>
      <c r="AK16" s="70">
        <f t="shared" si="6"/>
        <v>0</v>
      </c>
      <c r="AM16" s="68"/>
      <c r="AN16" s="69"/>
      <c r="AO16" s="70">
        <f t="shared" si="7"/>
        <v>0</v>
      </c>
    </row>
    <row r="17" spans="1:41" x14ac:dyDescent="0.25">
      <c r="A17" t="s">
        <v>33</v>
      </c>
      <c r="B17" s="63" t="s">
        <v>43</v>
      </c>
      <c r="C17" s="47">
        <v>2.7418981481481478E-3</v>
      </c>
      <c r="D17" s="47"/>
      <c r="E17" s="47">
        <v>6.3888888888888893E-4</v>
      </c>
      <c r="G17" s="48">
        <f t="shared" si="0"/>
        <v>0.871</v>
      </c>
      <c r="H17" s="48">
        <f t="shared" si="0"/>
        <v>1</v>
      </c>
      <c r="I17" s="49"/>
      <c r="J17" s="50">
        <f t="shared" si="1"/>
        <v>1.1940966435185184E-3</v>
      </c>
      <c r="K17" s="51">
        <f t="shared" si="2"/>
        <v>1.1129444444444444E-3</v>
      </c>
      <c r="L17" s="65">
        <f t="shared" si="3"/>
        <v>2.3070410879629626E-3</v>
      </c>
      <c r="N17" s="53" t="s">
        <v>44</v>
      </c>
      <c r="O17" s="54"/>
      <c r="P17" s="54"/>
      <c r="Q17" s="54"/>
      <c r="R17" s="54"/>
      <c r="S17" s="54"/>
      <c r="T17" s="54"/>
      <c r="U17" s="66"/>
      <c r="V17" s="67" t="s">
        <v>29</v>
      </c>
      <c r="W17" s="58">
        <f t="shared" si="4"/>
        <v>0.871</v>
      </c>
      <c r="X17" s="59">
        <f>VLOOKUP(V17,[1]Masterdata!$E:$F,2,0)</f>
        <v>1</v>
      </c>
      <c r="Y17" s="3">
        <f t="shared" si="5"/>
        <v>1</v>
      </c>
      <c r="Z17">
        <f>IFERROR(VLOOKUP(N17,[1]Masterdata!$B:$C,2,0),0)</f>
        <v>0.871</v>
      </c>
      <c r="AA17">
        <f>IFERROR(VLOOKUP(O17,[1]Masterdata!$B:$C,2,0),0)</f>
        <v>0</v>
      </c>
      <c r="AB17">
        <f>IFERROR(VLOOKUP(P17,[1]Masterdata!$B:$C,2,0),0)</f>
        <v>0</v>
      </c>
      <c r="AC17">
        <f>IFERROR(VLOOKUP(Q17,[1]Masterdata!$B:$C,2,0),0)</f>
        <v>0</v>
      </c>
      <c r="AD17">
        <f>IFERROR(VLOOKUP(R17,[1]Masterdata!$B:$C,2,0),0)</f>
        <v>0</v>
      </c>
      <c r="AE17">
        <f>IFERROR(VLOOKUP(S17,[1]Masterdata!$B:$C,2,0),0)</f>
        <v>0</v>
      </c>
      <c r="AF17">
        <f>IFERROR(VLOOKUP(T17,[1]Masterdata!$B:$C,2,0),0)</f>
        <v>0</v>
      </c>
      <c r="AG17">
        <f>IFERROR(VLOOKUP(U17,[1]Masterdata!$B:$C,2,0),0)</f>
        <v>0</v>
      </c>
      <c r="AH17" s="42"/>
      <c r="AI17" s="68"/>
      <c r="AJ17" s="69"/>
      <c r="AK17" s="70">
        <f t="shared" si="6"/>
        <v>0</v>
      </c>
      <c r="AM17" s="68"/>
      <c r="AN17" s="69"/>
      <c r="AO17" s="70">
        <f t="shared" si="7"/>
        <v>0</v>
      </c>
    </row>
    <row r="18" spans="1:41" x14ac:dyDescent="0.25">
      <c r="A18" t="s">
        <v>30</v>
      </c>
      <c r="B18" s="63" t="s">
        <v>45</v>
      </c>
      <c r="C18" s="47">
        <v>2.7453703703703702E-3</v>
      </c>
      <c r="D18" s="47"/>
      <c r="E18" s="47">
        <v>6.4930555555555564E-4</v>
      </c>
      <c r="G18" s="48">
        <f t="shared" si="0"/>
        <v>0.86399999999999999</v>
      </c>
      <c r="H18" s="48">
        <f t="shared" si="0"/>
        <v>1</v>
      </c>
      <c r="I18" s="49"/>
      <c r="J18" s="50">
        <f t="shared" si="1"/>
        <v>1.186E-3</v>
      </c>
      <c r="K18" s="51">
        <f t="shared" si="2"/>
        <v>1.1220000000000002E-3</v>
      </c>
      <c r="L18" s="65">
        <f t="shared" si="3"/>
        <v>2.3080000000000002E-3</v>
      </c>
      <c r="N18" s="53" t="s">
        <v>46</v>
      </c>
      <c r="O18" s="54"/>
      <c r="P18" s="54"/>
      <c r="Q18" s="54"/>
      <c r="R18" s="54"/>
      <c r="S18" s="54"/>
      <c r="T18" s="54"/>
      <c r="U18" s="66"/>
      <c r="V18" s="67" t="s">
        <v>29</v>
      </c>
      <c r="W18" s="58">
        <f t="shared" si="4"/>
        <v>0.86399999999999999</v>
      </c>
      <c r="X18" s="59">
        <f>VLOOKUP(V18,[1]Masterdata!$E:$F,2,0)</f>
        <v>1</v>
      </c>
      <c r="Y18" s="3">
        <f t="shared" si="5"/>
        <v>1</v>
      </c>
      <c r="Z18">
        <f>IFERROR(VLOOKUP(N18,[1]Masterdata!$B:$C,2,0),0)</f>
        <v>0.86399999999999999</v>
      </c>
      <c r="AA18">
        <f>IFERROR(VLOOKUP(O18,[1]Masterdata!$B:$C,2,0),0)</f>
        <v>0</v>
      </c>
      <c r="AB18">
        <f>IFERROR(VLOOKUP(P18,[1]Masterdata!$B:$C,2,0),0)</f>
        <v>0</v>
      </c>
      <c r="AC18">
        <f>IFERROR(VLOOKUP(Q18,[1]Masterdata!$B:$C,2,0),0)</f>
        <v>0</v>
      </c>
      <c r="AD18">
        <f>IFERROR(VLOOKUP(R18,[1]Masterdata!$B:$C,2,0),0)</f>
        <v>0</v>
      </c>
      <c r="AE18">
        <f>IFERROR(VLOOKUP(S18,[1]Masterdata!$B:$C,2,0),0)</f>
        <v>0</v>
      </c>
      <c r="AF18">
        <f>IFERROR(VLOOKUP(T18,[1]Masterdata!$B:$C,2,0),0)</f>
        <v>0</v>
      </c>
      <c r="AG18">
        <f>IFERROR(VLOOKUP(U18,[1]Masterdata!$B:$C,2,0),0)</f>
        <v>0</v>
      </c>
      <c r="AH18" s="42"/>
      <c r="AI18" s="68"/>
      <c r="AJ18" s="69"/>
      <c r="AK18" s="70">
        <f t="shared" si="6"/>
        <v>0</v>
      </c>
      <c r="AM18" s="68"/>
      <c r="AN18" s="69"/>
      <c r="AO18" s="70">
        <f t="shared" si="7"/>
        <v>0</v>
      </c>
    </row>
    <row r="19" spans="1:41" x14ac:dyDescent="0.25">
      <c r="A19" t="s">
        <v>3</v>
      </c>
      <c r="B19" s="63" t="s">
        <v>47</v>
      </c>
      <c r="C19" s="47">
        <v>2.724537037037037E-3</v>
      </c>
      <c r="D19" s="47"/>
      <c r="E19" s="47">
        <v>6.6319444444444444E-4</v>
      </c>
      <c r="G19" s="48">
        <f t="shared" si="0"/>
        <v>0.86099999999999999</v>
      </c>
      <c r="H19" s="48">
        <f t="shared" si="0"/>
        <v>1</v>
      </c>
      <c r="I19" s="49"/>
      <c r="J19" s="50">
        <f t="shared" si="1"/>
        <v>1.1729131944444445E-3</v>
      </c>
      <c r="K19" s="51">
        <f t="shared" si="2"/>
        <v>1.1420208333333332E-3</v>
      </c>
      <c r="L19" s="65">
        <f t="shared" si="3"/>
        <v>2.3149340277777777E-3</v>
      </c>
      <c r="N19" s="53" t="s">
        <v>42</v>
      </c>
      <c r="O19" s="54"/>
      <c r="P19" s="54"/>
      <c r="Q19" s="54"/>
      <c r="R19" s="54"/>
      <c r="S19" s="54"/>
      <c r="T19" s="54"/>
      <c r="U19" s="66"/>
      <c r="V19" s="67" t="s">
        <v>29</v>
      </c>
      <c r="W19" s="58">
        <f t="shared" si="4"/>
        <v>0.86099999999999999</v>
      </c>
      <c r="X19" s="59">
        <f>VLOOKUP(V19,[1]Masterdata!$E:$F,2,0)</f>
        <v>1</v>
      </c>
      <c r="Y19" s="3">
        <f t="shared" si="5"/>
        <v>1</v>
      </c>
      <c r="Z19">
        <f>IFERROR(VLOOKUP(N19,[1]Masterdata!$B:$C,2,0),0)</f>
        <v>0.86099999999999999</v>
      </c>
      <c r="AA19">
        <f>IFERROR(VLOOKUP(O19,[1]Masterdata!$B:$C,2,0),0)</f>
        <v>0</v>
      </c>
      <c r="AB19">
        <f>IFERROR(VLOOKUP(P19,[1]Masterdata!$B:$C,2,0),0)</f>
        <v>0</v>
      </c>
      <c r="AC19">
        <f>IFERROR(VLOOKUP(Q19,[1]Masterdata!$B:$C,2,0),0)</f>
        <v>0</v>
      </c>
      <c r="AD19">
        <f>IFERROR(VLOOKUP(R19,[1]Masterdata!$B:$C,2,0),0)</f>
        <v>0</v>
      </c>
      <c r="AE19">
        <f>IFERROR(VLOOKUP(S19,[1]Masterdata!$B:$C,2,0),0)</f>
        <v>0</v>
      </c>
      <c r="AF19">
        <f>IFERROR(VLOOKUP(T19,[1]Masterdata!$B:$C,2,0),0)</f>
        <v>0</v>
      </c>
      <c r="AG19">
        <f>IFERROR(VLOOKUP(U19,[1]Masterdata!$B:$C,2,0),0)</f>
        <v>0</v>
      </c>
      <c r="AH19" s="42"/>
      <c r="AI19" s="68"/>
      <c r="AJ19" s="69"/>
      <c r="AK19" s="70">
        <f t="shared" si="6"/>
        <v>0</v>
      </c>
      <c r="AM19" s="68"/>
      <c r="AN19" s="69"/>
      <c r="AO19" s="70">
        <f t="shared" si="7"/>
        <v>0</v>
      </c>
    </row>
    <row r="20" spans="1:41" x14ac:dyDescent="0.25">
      <c r="A20" t="s">
        <v>3</v>
      </c>
      <c r="B20" s="63" t="s">
        <v>48</v>
      </c>
      <c r="C20" s="47">
        <v>2.4849537037037036E-3</v>
      </c>
      <c r="D20" s="47"/>
      <c r="E20" s="47">
        <v>5.9259259259259258E-4</v>
      </c>
      <c r="G20" s="48">
        <f t="shared" si="0"/>
        <v>0.95699999999999996</v>
      </c>
      <c r="H20" s="48">
        <f t="shared" si="0"/>
        <v>1</v>
      </c>
      <c r="I20" s="49"/>
      <c r="J20" s="50">
        <f t="shared" si="1"/>
        <v>1.1890503472222222E-3</v>
      </c>
      <c r="K20" s="51">
        <f t="shared" si="2"/>
        <v>1.1342222222222222E-3</v>
      </c>
      <c r="L20" s="65">
        <f t="shared" si="3"/>
        <v>2.3232725694444442E-3</v>
      </c>
      <c r="N20" s="53" t="s">
        <v>49</v>
      </c>
      <c r="O20" s="54"/>
      <c r="P20" s="54"/>
      <c r="Q20" s="54"/>
      <c r="R20" s="54"/>
      <c r="S20" s="54"/>
      <c r="T20" s="54"/>
      <c r="U20" s="66"/>
      <c r="V20" s="67" t="s">
        <v>29</v>
      </c>
      <c r="W20" s="58">
        <f t="shared" si="4"/>
        <v>0.95699999999999996</v>
      </c>
      <c r="X20" s="59">
        <f>VLOOKUP(V20,[1]Masterdata!$E:$F,2,0)</f>
        <v>1</v>
      </c>
      <c r="Y20" s="3">
        <f t="shared" si="5"/>
        <v>1</v>
      </c>
      <c r="Z20">
        <f>IFERROR(VLOOKUP(N20,[1]Masterdata!$B:$C,2,0),0)</f>
        <v>0.95699999999999996</v>
      </c>
      <c r="AA20">
        <f>IFERROR(VLOOKUP(O20,[1]Masterdata!$B:$C,2,0),0)</f>
        <v>0</v>
      </c>
      <c r="AB20">
        <f>IFERROR(VLOOKUP(P20,[1]Masterdata!$B:$C,2,0),0)</f>
        <v>0</v>
      </c>
      <c r="AC20">
        <f>IFERROR(VLOOKUP(Q20,[1]Masterdata!$B:$C,2,0),0)</f>
        <v>0</v>
      </c>
      <c r="AD20">
        <f>IFERROR(VLOOKUP(R20,[1]Masterdata!$B:$C,2,0),0)</f>
        <v>0</v>
      </c>
      <c r="AE20">
        <f>IFERROR(VLOOKUP(S20,[1]Masterdata!$B:$C,2,0),0)</f>
        <v>0</v>
      </c>
      <c r="AF20">
        <f>IFERROR(VLOOKUP(T20,[1]Masterdata!$B:$C,2,0),0)</f>
        <v>0</v>
      </c>
      <c r="AG20">
        <f>IFERROR(VLOOKUP(U20,[1]Masterdata!$B:$C,2,0),0)</f>
        <v>0</v>
      </c>
      <c r="AH20" s="42"/>
      <c r="AI20" s="68"/>
      <c r="AJ20" s="69"/>
      <c r="AK20" s="70">
        <f t="shared" si="6"/>
        <v>0</v>
      </c>
      <c r="AM20" s="68"/>
      <c r="AN20" s="69"/>
      <c r="AO20" s="70">
        <f t="shared" si="7"/>
        <v>0</v>
      </c>
    </row>
    <row r="21" spans="1:41" x14ac:dyDescent="0.25">
      <c r="A21" t="s">
        <v>3</v>
      </c>
      <c r="B21" s="63" t="s">
        <v>50</v>
      </c>
      <c r="C21" s="47">
        <v>2.5370370370370369E-3</v>
      </c>
      <c r="D21" s="47"/>
      <c r="E21" s="47">
        <v>5.7060185185185187E-4</v>
      </c>
      <c r="G21" s="48">
        <f t="shared" si="0"/>
        <v>0.96799999999999997</v>
      </c>
      <c r="H21" s="48">
        <f t="shared" si="0"/>
        <v>1</v>
      </c>
      <c r="I21" s="49"/>
      <c r="J21" s="50">
        <f t="shared" si="1"/>
        <v>1.2279259259259257E-3</v>
      </c>
      <c r="K21" s="51">
        <f t="shared" si="2"/>
        <v>1.1046851851851851E-3</v>
      </c>
      <c r="L21" s="73">
        <f t="shared" si="3"/>
        <v>2.3326111111111108E-3</v>
      </c>
      <c r="N21" s="53" t="s">
        <v>35</v>
      </c>
      <c r="O21" s="55"/>
      <c r="P21" s="55"/>
      <c r="Q21" s="55"/>
      <c r="R21" s="55"/>
      <c r="S21" s="55"/>
      <c r="T21" s="55"/>
      <c r="U21" s="56"/>
      <c r="V21" s="67" t="s">
        <v>29</v>
      </c>
      <c r="W21" s="58">
        <f t="shared" si="4"/>
        <v>0.96799999999999997</v>
      </c>
      <c r="X21" s="59">
        <f>VLOOKUP(V21,[1]Masterdata!$E:$F,2,0)</f>
        <v>1</v>
      </c>
      <c r="Y21" s="3">
        <f t="shared" si="5"/>
        <v>1</v>
      </c>
      <c r="Z21">
        <f>IFERROR(VLOOKUP(N21,[1]Masterdata!$B:$C,2,0),0)</f>
        <v>0.96799999999999997</v>
      </c>
      <c r="AA21">
        <f>IFERROR(VLOOKUP(O21,[1]Masterdata!$B:$C,2,0),0)</f>
        <v>0</v>
      </c>
      <c r="AB21">
        <f>IFERROR(VLOOKUP(P21,[1]Masterdata!$B:$C,2,0),0)</f>
        <v>0</v>
      </c>
      <c r="AC21">
        <f>IFERROR(VLOOKUP(Q21,[1]Masterdata!$B:$C,2,0),0)</f>
        <v>0</v>
      </c>
      <c r="AD21">
        <f>IFERROR(VLOOKUP(R21,[1]Masterdata!$B:$C,2,0),0)</f>
        <v>0</v>
      </c>
      <c r="AE21">
        <f>IFERROR(VLOOKUP(S21,[1]Masterdata!$B:$C,2,0),0)</f>
        <v>0</v>
      </c>
      <c r="AF21">
        <f>IFERROR(VLOOKUP(T21,[1]Masterdata!$B:$C,2,0),0)</f>
        <v>0</v>
      </c>
      <c r="AG21">
        <f>IFERROR(VLOOKUP(U21,[1]Masterdata!$B:$C,2,0),0)</f>
        <v>0</v>
      </c>
      <c r="AH21" s="42"/>
      <c r="AI21" s="68"/>
      <c r="AJ21" s="69"/>
      <c r="AK21" s="70">
        <f t="shared" si="6"/>
        <v>0</v>
      </c>
      <c r="AM21" s="68"/>
      <c r="AN21" s="69"/>
      <c r="AO21" s="70">
        <f t="shared" si="7"/>
        <v>0</v>
      </c>
    </row>
    <row r="22" spans="1:41" x14ac:dyDescent="0.25">
      <c r="A22" t="s">
        <v>51</v>
      </c>
      <c r="B22" s="63" t="s">
        <v>52</v>
      </c>
      <c r="C22" s="47">
        <v>2.9976851851851848E-3</v>
      </c>
      <c r="D22" s="47"/>
      <c r="E22" s="47">
        <v>6.9097222222222216E-4</v>
      </c>
      <c r="G22" s="48">
        <f t="shared" si="0"/>
        <v>0.81</v>
      </c>
      <c r="H22" s="48">
        <f t="shared" si="0"/>
        <v>1</v>
      </c>
      <c r="I22" s="49"/>
      <c r="J22" s="50">
        <f t="shared" si="1"/>
        <v>1.2140624999999999E-3</v>
      </c>
      <c r="K22" s="51">
        <f t="shared" si="2"/>
        <v>1.1193749999999999E-3</v>
      </c>
      <c r="L22" s="65">
        <f t="shared" si="3"/>
        <v>2.3334374999999996E-3</v>
      </c>
      <c r="N22" s="53" t="s">
        <v>37</v>
      </c>
      <c r="O22" s="54"/>
      <c r="P22" s="54"/>
      <c r="Q22" s="54"/>
      <c r="R22" s="54"/>
      <c r="S22" s="54"/>
      <c r="T22" s="54"/>
      <c r="U22" s="66"/>
      <c r="V22" s="67" t="s">
        <v>29</v>
      </c>
      <c r="W22" s="58">
        <f t="shared" si="4"/>
        <v>0.81</v>
      </c>
      <c r="X22" s="59">
        <f>VLOOKUP(V22,[1]Masterdata!$E:$F,2,0)</f>
        <v>1</v>
      </c>
      <c r="Y22" s="3">
        <f t="shared" si="5"/>
        <v>1</v>
      </c>
      <c r="Z22">
        <f>IFERROR(VLOOKUP(N22,[1]Masterdata!$B:$C,2,0),0)</f>
        <v>0.81</v>
      </c>
      <c r="AA22">
        <f>IFERROR(VLOOKUP(O22,[1]Masterdata!$B:$C,2,0),0)</f>
        <v>0</v>
      </c>
      <c r="AB22">
        <f>IFERROR(VLOOKUP(P22,[1]Masterdata!$B:$C,2,0),0)</f>
        <v>0</v>
      </c>
      <c r="AC22">
        <f>IFERROR(VLOOKUP(Q22,[1]Masterdata!$B:$C,2,0),0)</f>
        <v>0</v>
      </c>
      <c r="AD22">
        <f>IFERROR(VLOOKUP(R22,[1]Masterdata!$B:$C,2,0),0)</f>
        <v>0</v>
      </c>
      <c r="AE22">
        <f>IFERROR(VLOOKUP(S22,[1]Masterdata!$B:$C,2,0),0)</f>
        <v>0</v>
      </c>
      <c r="AF22">
        <f>IFERROR(VLOOKUP(T22,[1]Masterdata!$B:$C,2,0),0)</f>
        <v>0</v>
      </c>
      <c r="AG22">
        <f>IFERROR(VLOOKUP(U22,[1]Masterdata!$B:$C,2,0),0)</f>
        <v>0</v>
      </c>
      <c r="AH22" s="42"/>
      <c r="AI22" s="68"/>
      <c r="AJ22" s="69"/>
      <c r="AK22" s="70">
        <f t="shared" si="6"/>
        <v>0</v>
      </c>
      <c r="AM22" s="68"/>
      <c r="AN22" s="69"/>
      <c r="AO22" s="70">
        <f t="shared" si="7"/>
        <v>0</v>
      </c>
    </row>
    <row r="23" spans="1:41" x14ac:dyDescent="0.25">
      <c r="A23" t="s">
        <v>3</v>
      </c>
      <c r="B23" s="63" t="s">
        <v>53</v>
      </c>
      <c r="C23" s="47">
        <v>2.5428240740740741E-3</v>
      </c>
      <c r="D23" s="47"/>
      <c r="E23" s="47">
        <v>5.8333333333333338E-4</v>
      </c>
      <c r="G23" s="48">
        <f t="shared" si="0"/>
        <v>0.95699999999999996</v>
      </c>
      <c r="H23" s="48">
        <f t="shared" si="0"/>
        <v>1</v>
      </c>
      <c r="I23" s="49"/>
      <c r="J23" s="50">
        <f t="shared" si="1"/>
        <v>1.2167413194444443E-3</v>
      </c>
      <c r="K23" s="51">
        <f t="shared" si="2"/>
        <v>1.1165000000000001E-3</v>
      </c>
      <c r="L23" s="65">
        <f t="shared" si="3"/>
        <v>2.3332413194444446E-3</v>
      </c>
      <c r="N23" s="53" t="s">
        <v>49</v>
      </c>
      <c r="O23" s="54"/>
      <c r="P23" s="54"/>
      <c r="Q23" s="54"/>
      <c r="R23" s="54"/>
      <c r="S23" s="54"/>
      <c r="T23" s="54"/>
      <c r="U23" s="66"/>
      <c r="V23" s="67" t="s">
        <v>29</v>
      </c>
      <c r="W23" s="58">
        <f t="shared" si="4"/>
        <v>0.95699999999999996</v>
      </c>
      <c r="X23" s="59">
        <f>VLOOKUP(V23,[1]Masterdata!$E:$F,2,0)</f>
        <v>1</v>
      </c>
      <c r="Y23" s="3">
        <f t="shared" si="5"/>
        <v>1</v>
      </c>
      <c r="Z23">
        <f>IFERROR(VLOOKUP(N23,[1]Masterdata!$B:$C,2,0),0)</f>
        <v>0.95699999999999996</v>
      </c>
      <c r="AA23">
        <f>IFERROR(VLOOKUP(O23,[1]Masterdata!$B:$C,2,0),0)</f>
        <v>0</v>
      </c>
      <c r="AB23">
        <f>IFERROR(VLOOKUP(P23,[1]Masterdata!$B:$C,2,0),0)</f>
        <v>0</v>
      </c>
      <c r="AC23">
        <f>IFERROR(VLOOKUP(Q23,[1]Masterdata!$B:$C,2,0),0)</f>
        <v>0</v>
      </c>
      <c r="AD23">
        <f>IFERROR(VLOOKUP(R23,[1]Masterdata!$B:$C,2,0),0)</f>
        <v>0</v>
      </c>
      <c r="AE23">
        <f>IFERROR(VLOOKUP(S23,[1]Masterdata!$B:$C,2,0),0)</f>
        <v>0</v>
      </c>
      <c r="AF23">
        <f>IFERROR(VLOOKUP(T23,[1]Masterdata!$B:$C,2,0),0)</f>
        <v>0</v>
      </c>
      <c r="AG23">
        <f>IFERROR(VLOOKUP(U23,[1]Masterdata!$B:$C,2,0),0)</f>
        <v>0</v>
      </c>
      <c r="AH23" s="42"/>
      <c r="AI23" s="68"/>
      <c r="AJ23" s="69"/>
      <c r="AK23" s="70">
        <f t="shared" si="6"/>
        <v>0</v>
      </c>
      <c r="AM23" s="68"/>
      <c r="AN23" s="69"/>
      <c r="AO23" s="70">
        <f t="shared" si="7"/>
        <v>0</v>
      </c>
    </row>
    <row r="24" spans="1:41" x14ac:dyDescent="0.25">
      <c r="A24" t="s">
        <v>3</v>
      </c>
      <c r="B24" s="63" t="s">
        <v>54</v>
      </c>
      <c r="C24" s="47">
        <v>2.9282407407407412E-3</v>
      </c>
      <c r="D24" s="47"/>
      <c r="E24" s="47">
        <v>6.5393518518518524E-4</v>
      </c>
      <c r="G24" s="48">
        <f t="shared" si="0"/>
        <v>0.85</v>
      </c>
      <c r="H24" s="48">
        <f t="shared" si="0"/>
        <v>1</v>
      </c>
      <c r="I24" s="49"/>
      <c r="J24" s="50">
        <f t="shared" si="1"/>
        <v>1.244502314814815E-3</v>
      </c>
      <c r="K24" s="51">
        <f t="shared" si="2"/>
        <v>1.1116898148148149E-3</v>
      </c>
      <c r="L24" s="65">
        <f t="shared" si="3"/>
        <v>2.35619212962963E-3</v>
      </c>
      <c r="N24" s="53" t="s">
        <v>55</v>
      </c>
      <c r="O24" s="54"/>
      <c r="P24" s="54"/>
      <c r="Q24" s="54"/>
      <c r="R24" s="54"/>
      <c r="S24" s="54"/>
      <c r="T24" s="54"/>
      <c r="U24" s="66"/>
      <c r="V24" s="67" t="s">
        <v>29</v>
      </c>
      <c r="W24" s="58">
        <f t="shared" si="4"/>
        <v>0.85</v>
      </c>
      <c r="X24" s="59">
        <f>VLOOKUP(V24,[1]Masterdata!$E:$F,2,0)</f>
        <v>1</v>
      </c>
      <c r="Y24" s="3">
        <f t="shared" si="5"/>
        <v>1</v>
      </c>
      <c r="Z24">
        <f>IFERROR(VLOOKUP(N24,[1]Masterdata!$B:$C,2,0),0)</f>
        <v>0.85</v>
      </c>
      <c r="AA24">
        <f>IFERROR(VLOOKUP(O24,[1]Masterdata!$B:$C,2,0),0)</f>
        <v>0</v>
      </c>
      <c r="AB24">
        <f>IFERROR(VLOOKUP(P24,[1]Masterdata!$B:$C,2,0),0)</f>
        <v>0</v>
      </c>
      <c r="AC24">
        <f>IFERROR(VLOOKUP(Q24,[1]Masterdata!$B:$C,2,0),0)</f>
        <v>0</v>
      </c>
      <c r="AD24">
        <f>IFERROR(VLOOKUP(R24,[1]Masterdata!$B:$C,2,0),0)</f>
        <v>0</v>
      </c>
      <c r="AE24">
        <f>IFERROR(VLOOKUP(S24,[1]Masterdata!$B:$C,2,0),0)</f>
        <v>0</v>
      </c>
      <c r="AF24">
        <f>IFERROR(VLOOKUP(T24,[1]Masterdata!$B:$C,2,0),0)</f>
        <v>0</v>
      </c>
      <c r="AG24">
        <f>IFERROR(VLOOKUP(U24,[1]Masterdata!$B:$C,2,0),0)</f>
        <v>0</v>
      </c>
      <c r="AH24" s="42"/>
      <c r="AI24" s="68"/>
      <c r="AJ24" s="69"/>
      <c r="AK24" s="70">
        <f t="shared" si="6"/>
        <v>0</v>
      </c>
      <c r="AM24" s="68"/>
      <c r="AN24" s="69"/>
      <c r="AO24" s="70">
        <f t="shared" si="7"/>
        <v>0</v>
      </c>
    </row>
    <row r="25" spans="1:41" x14ac:dyDescent="0.25">
      <c r="A25" t="s">
        <v>3</v>
      </c>
      <c r="B25" s="63" t="s">
        <v>56</v>
      </c>
      <c r="C25" s="47">
        <v>2.9594907407407404E-3</v>
      </c>
      <c r="D25" s="47"/>
      <c r="E25" s="47">
        <v>7.1874999999999988E-4</v>
      </c>
      <c r="G25" s="48">
        <f t="shared" si="0"/>
        <v>0.81</v>
      </c>
      <c r="H25" s="48">
        <f t="shared" si="0"/>
        <v>1</v>
      </c>
      <c r="I25" s="49"/>
      <c r="J25" s="50">
        <f t="shared" si="1"/>
        <v>1.19859375E-3</v>
      </c>
      <c r="K25" s="51">
        <f t="shared" si="2"/>
        <v>1.1643749999999998E-3</v>
      </c>
      <c r="L25" s="65">
        <f t="shared" si="3"/>
        <v>2.3629687499999996E-3</v>
      </c>
      <c r="N25" s="53" t="s">
        <v>37</v>
      </c>
      <c r="O25" s="54"/>
      <c r="P25" s="54"/>
      <c r="Q25" s="54"/>
      <c r="R25" s="54"/>
      <c r="S25" s="54"/>
      <c r="T25" s="54"/>
      <c r="U25" s="66"/>
      <c r="V25" s="67" t="s">
        <v>29</v>
      </c>
      <c r="W25" s="58">
        <f t="shared" si="4"/>
        <v>0.81</v>
      </c>
      <c r="X25" s="59">
        <f>VLOOKUP(V25,[1]Masterdata!$E:$F,2,0)</f>
        <v>1</v>
      </c>
      <c r="Y25" s="3">
        <f t="shared" si="5"/>
        <v>1</v>
      </c>
      <c r="Z25">
        <f>IFERROR(VLOOKUP(N25,[1]Masterdata!$B:$C,2,0),0)</f>
        <v>0.81</v>
      </c>
      <c r="AA25">
        <f>IFERROR(VLOOKUP(O25,[1]Masterdata!$B:$C,2,0),0)</f>
        <v>0</v>
      </c>
      <c r="AB25">
        <f>IFERROR(VLOOKUP(P25,[1]Masterdata!$B:$C,2,0),0)</f>
        <v>0</v>
      </c>
      <c r="AC25">
        <f>IFERROR(VLOOKUP(Q25,[1]Masterdata!$B:$C,2,0),0)</f>
        <v>0</v>
      </c>
      <c r="AD25">
        <f>IFERROR(VLOOKUP(R25,[1]Masterdata!$B:$C,2,0),0)</f>
        <v>0</v>
      </c>
      <c r="AE25">
        <f>IFERROR(VLOOKUP(S25,[1]Masterdata!$B:$C,2,0),0)</f>
        <v>0</v>
      </c>
      <c r="AF25">
        <f>IFERROR(VLOOKUP(T25,[1]Masterdata!$B:$C,2,0),0)</f>
        <v>0</v>
      </c>
      <c r="AG25">
        <f>IFERROR(VLOOKUP(U25,[1]Masterdata!$B:$C,2,0),0)</f>
        <v>0</v>
      </c>
      <c r="AH25" s="42"/>
      <c r="AI25" s="68"/>
      <c r="AJ25" s="69"/>
      <c r="AK25" s="70">
        <f t="shared" si="6"/>
        <v>0</v>
      </c>
      <c r="AM25" s="68"/>
      <c r="AN25" s="69"/>
      <c r="AO25" s="70">
        <f t="shared" si="7"/>
        <v>0</v>
      </c>
    </row>
    <row r="26" spans="1:41" x14ac:dyDescent="0.25">
      <c r="A26" t="s">
        <v>51</v>
      </c>
      <c r="B26" s="63" t="s">
        <v>57</v>
      </c>
      <c r="C26" s="47">
        <v>2.7303240740740743E-3</v>
      </c>
      <c r="D26" s="47"/>
      <c r="E26" s="47">
        <v>6.1458333333333341E-4</v>
      </c>
      <c r="G26" s="48">
        <f t="shared" si="0"/>
        <v>0.91800000000000004</v>
      </c>
      <c r="H26" s="48">
        <f t="shared" si="0"/>
        <v>1</v>
      </c>
      <c r="I26" s="49"/>
      <c r="J26" s="50">
        <f t="shared" si="1"/>
        <v>1.2532187500000002E-3</v>
      </c>
      <c r="K26" s="51">
        <f t="shared" si="2"/>
        <v>1.1283750000000003E-3</v>
      </c>
      <c r="L26" s="65">
        <f t="shared" si="3"/>
        <v>2.3815937500000005E-3</v>
      </c>
      <c r="N26" s="53" t="s">
        <v>39</v>
      </c>
      <c r="O26" s="54"/>
      <c r="P26" s="54"/>
      <c r="Q26" s="54"/>
      <c r="R26" s="54"/>
      <c r="S26" s="54"/>
      <c r="T26" s="54"/>
      <c r="U26" s="66"/>
      <c r="V26" s="67" t="s">
        <v>29</v>
      </c>
      <c r="W26" s="58">
        <f t="shared" si="4"/>
        <v>0.91800000000000004</v>
      </c>
      <c r="X26" s="59">
        <f>VLOOKUP(V26,[1]Masterdata!$E:$F,2,0)</f>
        <v>1</v>
      </c>
      <c r="Y26" s="3">
        <f t="shared" si="5"/>
        <v>1</v>
      </c>
      <c r="Z26">
        <f>IFERROR(VLOOKUP(N26,[1]Masterdata!$B:$C,2,0),0)</f>
        <v>0.91800000000000004</v>
      </c>
      <c r="AA26">
        <f>IFERROR(VLOOKUP(O26,[1]Masterdata!$B:$C,2,0),0)</f>
        <v>0</v>
      </c>
      <c r="AB26">
        <f>IFERROR(VLOOKUP(P26,[1]Masterdata!$B:$C,2,0),0)</f>
        <v>0</v>
      </c>
      <c r="AC26">
        <f>IFERROR(VLOOKUP(Q26,[1]Masterdata!$B:$C,2,0),0)</f>
        <v>0</v>
      </c>
      <c r="AD26">
        <f>IFERROR(VLOOKUP(R26,[1]Masterdata!$B:$C,2,0),0)</f>
        <v>0</v>
      </c>
      <c r="AE26">
        <f>IFERROR(VLOOKUP(S26,[1]Masterdata!$B:$C,2,0),0)</f>
        <v>0</v>
      </c>
      <c r="AF26">
        <f>IFERROR(VLOOKUP(T26,[1]Masterdata!$B:$C,2,0),0)</f>
        <v>0</v>
      </c>
      <c r="AG26">
        <f>IFERROR(VLOOKUP(U26,[1]Masterdata!$B:$C,2,0),0)</f>
        <v>0</v>
      </c>
      <c r="AH26" s="42"/>
      <c r="AI26" s="68"/>
      <c r="AJ26" s="69"/>
      <c r="AK26" s="70">
        <f t="shared" si="6"/>
        <v>0</v>
      </c>
      <c r="AM26" s="68"/>
      <c r="AN26" s="69"/>
      <c r="AO26" s="70">
        <f t="shared" si="7"/>
        <v>0</v>
      </c>
    </row>
    <row r="27" spans="1:41" x14ac:dyDescent="0.25">
      <c r="A27" t="s">
        <v>51</v>
      </c>
      <c r="B27" s="63" t="s">
        <v>58</v>
      </c>
      <c r="C27" s="47">
        <v>2.8229166666666667E-3</v>
      </c>
      <c r="D27" s="47"/>
      <c r="E27" s="47">
        <v>6.3773148148148142E-4</v>
      </c>
      <c r="G27" s="48">
        <f t="shared" si="0"/>
        <v>0.89100000000000001</v>
      </c>
      <c r="H27" s="48">
        <f t="shared" si="0"/>
        <v>1</v>
      </c>
      <c r="I27" s="49"/>
      <c r="J27" s="50">
        <f t="shared" si="1"/>
        <v>1.257609375E-3</v>
      </c>
      <c r="K27" s="51">
        <f t="shared" si="2"/>
        <v>1.1364374999999999E-3</v>
      </c>
      <c r="L27" s="65">
        <f t="shared" si="3"/>
        <v>2.3940468749999999E-3</v>
      </c>
      <c r="N27" s="53" t="s">
        <v>59</v>
      </c>
      <c r="O27" s="54"/>
      <c r="P27" s="54"/>
      <c r="Q27" s="54"/>
      <c r="R27" s="54"/>
      <c r="S27" s="54"/>
      <c r="T27" s="54"/>
      <c r="U27" s="66"/>
      <c r="V27" s="67" t="s">
        <v>29</v>
      </c>
      <c r="W27" s="58">
        <f t="shared" si="4"/>
        <v>0.89100000000000001</v>
      </c>
      <c r="X27" s="59">
        <f>VLOOKUP(V27,[1]Masterdata!$E:$F,2,0)</f>
        <v>1</v>
      </c>
      <c r="Y27" s="3">
        <f t="shared" si="5"/>
        <v>1</v>
      </c>
      <c r="Z27">
        <f>IFERROR(VLOOKUP(N27,[1]Masterdata!$B:$C,2,0),0)</f>
        <v>0.89100000000000001</v>
      </c>
      <c r="AA27">
        <f>IFERROR(VLOOKUP(O27,[1]Masterdata!$B:$C,2,0),0)</f>
        <v>0</v>
      </c>
      <c r="AB27">
        <f>IFERROR(VLOOKUP(P27,[1]Masterdata!$B:$C,2,0),0)</f>
        <v>0</v>
      </c>
      <c r="AC27">
        <f>IFERROR(VLOOKUP(Q27,[1]Masterdata!$B:$C,2,0),0)</f>
        <v>0</v>
      </c>
      <c r="AD27">
        <f>IFERROR(VLOOKUP(R27,[1]Masterdata!$B:$C,2,0),0)</f>
        <v>0</v>
      </c>
      <c r="AE27">
        <f>IFERROR(VLOOKUP(S27,[1]Masterdata!$B:$C,2,0),0)</f>
        <v>0</v>
      </c>
      <c r="AF27">
        <f>IFERROR(VLOOKUP(T27,[1]Masterdata!$B:$C,2,0),0)</f>
        <v>0</v>
      </c>
      <c r="AG27">
        <f>IFERROR(VLOOKUP(U27,[1]Masterdata!$B:$C,2,0),0)</f>
        <v>0</v>
      </c>
      <c r="AH27" s="42"/>
      <c r="AI27" s="68"/>
      <c r="AJ27" s="69"/>
      <c r="AK27" s="70">
        <f t="shared" si="6"/>
        <v>0</v>
      </c>
      <c r="AM27" s="68"/>
      <c r="AN27" s="69"/>
      <c r="AO27" s="70">
        <f t="shared" si="7"/>
        <v>0</v>
      </c>
    </row>
    <row r="28" spans="1:41" x14ac:dyDescent="0.25">
      <c r="A28" t="s">
        <v>3</v>
      </c>
      <c r="B28" s="63" t="s">
        <v>60</v>
      </c>
      <c r="C28" s="47">
        <v>2.6122685185185185E-3</v>
      </c>
      <c r="D28" s="47"/>
      <c r="E28" s="47">
        <v>5.8796296296296287E-4</v>
      </c>
      <c r="G28" s="48">
        <f t="shared" si="0"/>
        <v>0.96799999999999997</v>
      </c>
      <c r="H28" s="48">
        <f t="shared" si="0"/>
        <v>1</v>
      </c>
      <c r="I28" s="49"/>
      <c r="J28" s="50">
        <f t="shared" si="1"/>
        <v>1.264337962962963E-3</v>
      </c>
      <c r="K28" s="51">
        <f t="shared" si="2"/>
        <v>1.1382962962962961E-3</v>
      </c>
      <c r="L28" s="65">
        <f t="shared" si="3"/>
        <v>2.4026342592592589E-3</v>
      </c>
      <c r="N28" s="53" t="s">
        <v>35</v>
      </c>
      <c r="O28" s="54"/>
      <c r="P28" s="54"/>
      <c r="Q28" s="54"/>
      <c r="R28" s="54"/>
      <c r="S28" s="54"/>
      <c r="T28" s="54"/>
      <c r="U28" s="66"/>
      <c r="V28" s="67" t="s">
        <v>29</v>
      </c>
      <c r="W28" s="58">
        <f t="shared" si="4"/>
        <v>0.96799999999999997</v>
      </c>
      <c r="X28" s="59">
        <f>VLOOKUP(V28,[1]Masterdata!$E:$F,2,0)</f>
        <v>1</v>
      </c>
      <c r="Y28" s="3">
        <f t="shared" si="5"/>
        <v>1</v>
      </c>
      <c r="Z28">
        <f>IFERROR(VLOOKUP(N28,[1]Masterdata!$B:$C,2,0),0)</f>
        <v>0.96799999999999997</v>
      </c>
      <c r="AA28">
        <f>IFERROR(VLOOKUP(O28,[1]Masterdata!$B:$C,2,0),0)</f>
        <v>0</v>
      </c>
      <c r="AB28">
        <f>IFERROR(VLOOKUP(P28,[1]Masterdata!$B:$C,2,0),0)</f>
        <v>0</v>
      </c>
      <c r="AC28">
        <f>IFERROR(VLOOKUP(Q28,[1]Masterdata!$B:$C,2,0),0)</f>
        <v>0</v>
      </c>
      <c r="AD28">
        <f>IFERROR(VLOOKUP(R28,[1]Masterdata!$B:$C,2,0),0)</f>
        <v>0</v>
      </c>
      <c r="AE28">
        <f>IFERROR(VLOOKUP(S28,[1]Masterdata!$B:$C,2,0),0)</f>
        <v>0</v>
      </c>
      <c r="AF28">
        <f>IFERROR(VLOOKUP(T28,[1]Masterdata!$B:$C,2,0),0)</f>
        <v>0</v>
      </c>
      <c r="AG28">
        <f>IFERROR(VLOOKUP(U28,[1]Masterdata!$B:$C,2,0),0)</f>
        <v>0</v>
      </c>
      <c r="AH28" s="42"/>
      <c r="AI28" s="68"/>
      <c r="AJ28" s="69"/>
      <c r="AK28" s="70">
        <f t="shared" si="6"/>
        <v>0</v>
      </c>
      <c r="AM28" s="68"/>
      <c r="AN28" s="69"/>
      <c r="AO28" s="70">
        <f t="shared" si="7"/>
        <v>0</v>
      </c>
    </row>
    <row r="29" spans="1:41" x14ac:dyDescent="0.25">
      <c r="A29" t="s">
        <v>26</v>
      </c>
      <c r="B29" s="63" t="s">
        <v>61</v>
      </c>
      <c r="C29" s="47">
        <v>2.7071759259259258E-3</v>
      </c>
      <c r="D29" s="47"/>
      <c r="E29" s="47">
        <v>6.3541666666666662E-4</v>
      </c>
      <c r="F29" s="64"/>
      <c r="G29" s="48">
        <f t="shared" si="0"/>
        <v>0.91800000000000004</v>
      </c>
      <c r="H29" s="48">
        <f t="shared" si="0"/>
        <v>1</v>
      </c>
      <c r="I29" s="49"/>
      <c r="J29" s="50">
        <f t="shared" si="1"/>
        <v>1.24259375E-3</v>
      </c>
      <c r="K29" s="51">
        <f t="shared" si="2"/>
        <v>1.1666249999999999E-3</v>
      </c>
      <c r="L29" s="65">
        <f t="shared" si="3"/>
        <v>2.4092187499999999E-3</v>
      </c>
      <c r="N29" s="53" t="s">
        <v>39</v>
      </c>
      <c r="O29" s="54"/>
      <c r="P29" s="54"/>
      <c r="Q29" s="54"/>
      <c r="R29" s="54"/>
      <c r="S29" s="54"/>
      <c r="T29" s="54"/>
      <c r="U29" s="66"/>
      <c r="V29" s="67" t="s">
        <v>29</v>
      </c>
      <c r="W29" s="58">
        <f t="shared" si="4"/>
        <v>0.91800000000000004</v>
      </c>
      <c r="X29" s="59">
        <f>VLOOKUP(V29,[1]Masterdata!$E:$F,2,0)</f>
        <v>1</v>
      </c>
      <c r="Y29" s="3">
        <f t="shared" si="5"/>
        <v>1</v>
      </c>
      <c r="Z29">
        <f>IFERROR(VLOOKUP(N29,[1]Masterdata!$B:$C,2,0),0)</f>
        <v>0.91800000000000004</v>
      </c>
      <c r="AA29">
        <f>IFERROR(VLOOKUP(O29,[1]Masterdata!$B:$C,2,0),0)</f>
        <v>0</v>
      </c>
      <c r="AB29">
        <f>IFERROR(VLOOKUP(P29,[1]Masterdata!$B:$C,2,0),0)</f>
        <v>0</v>
      </c>
      <c r="AC29">
        <f>IFERROR(VLOOKUP(Q29,[1]Masterdata!$B:$C,2,0),0)</f>
        <v>0</v>
      </c>
      <c r="AD29">
        <f>IFERROR(VLOOKUP(R29,[1]Masterdata!$B:$C,2,0),0)</f>
        <v>0</v>
      </c>
      <c r="AE29">
        <f>IFERROR(VLOOKUP(S29,[1]Masterdata!$B:$C,2,0),0)</f>
        <v>0</v>
      </c>
      <c r="AF29">
        <f>IFERROR(VLOOKUP(T29,[1]Masterdata!$B:$C,2,0),0)</f>
        <v>0</v>
      </c>
      <c r="AG29">
        <f>IFERROR(VLOOKUP(U29,[1]Masterdata!$B:$C,2,0),0)</f>
        <v>0</v>
      </c>
      <c r="AH29" s="42"/>
      <c r="AI29" s="68"/>
      <c r="AJ29" s="69"/>
      <c r="AK29" s="70">
        <f t="shared" si="6"/>
        <v>0</v>
      </c>
      <c r="AM29" s="68"/>
      <c r="AN29" s="69"/>
      <c r="AO29" s="70">
        <f t="shared" si="7"/>
        <v>0</v>
      </c>
    </row>
    <row r="30" spans="1:41" x14ac:dyDescent="0.25">
      <c r="A30" t="s">
        <v>51</v>
      </c>
      <c r="B30" s="63" t="s">
        <v>62</v>
      </c>
      <c r="C30" s="47">
        <v>2.8738425925925928E-3</v>
      </c>
      <c r="D30" s="47"/>
      <c r="E30" s="47">
        <v>6.8634259259259256E-4</v>
      </c>
      <c r="G30" s="48">
        <f t="shared" si="0"/>
        <v>0.86399999999999999</v>
      </c>
      <c r="H30" s="48">
        <f t="shared" si="0"/>
        <v>1</v>
      </c>
      <c r="I30" s="49"/>
      <c r="J30" s="50">
        <f t="shared" si="1"/>
        <v>1.2415E-3</v>
      </c>
      <c r="K30" s="51">
        <f t="shared" si="2"/>
        <v>1.186E-3</v>
      </c>
      <c r="L30" s="65">
        <f t="shared" si="3"/>
        <v>2.4275E-3</v>
      </c>
      <c r="N30" s="53" t="s">
        <v>46</v>
      </c>
      <c r="O30" s="54"/>
      <c r="P30" s="54"/>
      <c r="Q30" s="54"/>
      <c r="R30" s="54"/>
      <c r="S30" s="54"/>
      <c r="T30" s="54"/>
      <c r="U30" s="66"/>
      <c r="V30" s="67" t="s">
        <v>29</v>
      </c>
      <c r="W30" s="58">
        <f t="shared" si="4"/>
        <v>0.86399999999999999</v>
      </c>
      <c r="X30" s="59">
        <f>VLOOKUP(V30,[1]Masterdata!$E:$F,2,0)</f>
        <v>1</v>
      </c>
      <c r="Y30" s="3">
        <f t="shared" si="5"/>
        <v>1</v>
      </c>
      <c r="Z30">
        <f>IFERROR(VLOOKUP(N30,[1]Masterdata!$B:$C,2,0),0)</f>
        <v>0.86399999999999999</v>
      </c>
      <c r="AA30">
        <f>IFERROR(VLOOKUP(O30,[1]Masterdata!$B:$C,2,0),0)</f>
        <v>0</v>
      </c>
      <c r="AB30">
        <f>IFERROR(VLOOKUP(P30,[1]Masterdata!$B:$C,2,0),0)</f>
        <v>0</v>
      </c>
      <c r="AC30">
        <f>IFERROR(VLOOKUP(Q30,[1]Masterdata!$B:$C,2,0),0)</f>
        <v>0</v>
      </c>
      <c r="AD30">
        <f>IFERROR(VLOOKUP(R30,[1]Masterdata!$B:$C,2,0),0)</f>
        <v>0</v>
      </c>
      <c r="AE30">
        <f>IFERROR(VLOOKUP(S30,[1]Masterdata!$B:$C,2,0),0)</f>
        <v>0</v>
      </c>
      <c r="AF30">
        <f>IFERROR(VLOOKUP(T30,[1]Masterdata!$B:$C,2,0),0)</f>
        <v>0</v>
      </c>
      <c r="AG30">
        <f>IFERROR(VLOOKUP(U30,[1]Masterdata!$B:$C,2,0),0)</f>
        <v>0</v>
      </c>
      <c r="AH30" s="42"/>
      <c r="AI30" s="68"/>
      <c r="AJ30" s="69"/>
      <c r="AK30" s="70">
        <f t="shared" si="6"/>
        <v>0</v>
      </c>
      <c r="AM30" s="68"/>
      <c r="AN30" s="69"/>
      <c r="AO30" s="70">
        <f t="shared" si="7"/>
        <v>0</v>
      </c>
    </row>
    <row r="31" spans="1:41" x14ac:dyDescent="0.25">
      <c r="A31" t="s">
        <v>3</v>
      </c>
      <c r="B31" s="63" t="s">
        <v>63</v>
      </c>
      <c r="C31" s="47">
        <v>3.0324074074074073E-3</v>
      </c>
      <c r="D31" s="47"/>
      <c r="E31" s="47">
        <v>6.8171296296296296E-4</v>
      </c>
      <c r="G31" s="48">
        <f t="shared" si="0"/>
        <v>0.85</v>
      </c>
      <c r="H31" s="48">
        <f t="shared" si="0"/>
        <v>1</v>
      </c>
      <c r="I31" s="49"/>
      <c r="J31" s="50">
        <f t="shared" si="1"/>
        <v>1.288773148148148E-3</v>
      </c>
      <c r="K31" s="51">
        <f t="shared" si="2"/>
        <v>1.1589120370370371E-3</v>
      </c>
      <c r="L31" s="65">
        <f t="shared" si="3"/>
        <v>2.4476851851851851E-3</v>
      </c>
      <c r="N31" s="53" t="s">
        <v>55</v>
      </c>
      <c r="O31" s="54"/>
      <c r="P31" s="54"/>
      <c r="Q31" s="54"/>
      <c r="R31" s="54"/>
      <c r="S31" s="54"/>
      <c r="T31" s="54"/>
      <c r="U31" s="66"/>
      <c r="V31" s="67" t="s">
        <v>29</v>
      </c>
      <c r="W31" s="58">
        <f t="shared" si="4"/>
        <v>0.85</v>
      </c>
      <c r="X31" s="59">
        <f>VLOOKUP(V31,[1]Masterdata!$E:$F,2,0)</f>
        <v>1</v>
      </c>
      <c r="Y31" s="3">
        <f t="shared" si="5"/>
        <v>1</v>
      </c>
      <c r="Z31">
        <f>IFERROR(VLOOKUP(N31,[1]Masterdata!$B:$C,2,0),0)</f>
        <v>0.85</v>
      </c>
      <c r="AA31">
        <f>IFERROR(VLOOKUP(O31,[1]Masterdata!$B:$C,2,0),0)</f>
        <v>0</v>
      </c>
      <c r="AB31">
        <f>IFERROR(VLOOKUP(P31,[1]Masterdata!$B:$C,2,0),0)</f>
        <v>0</v>
      </c>
      <c r="AC31">
        <f>IFERROR(VLOOKUP(Q31,[1]Masterdata!$B:$C,2,0),0)</f>
        <v>0</v>
      </c>
      <c r="AD31">
        <f>IFERROR(VLOOKUP(R31,[1]Masterdata!$B:$C,2,0),0)</f>
        <v>0</v>
      </c>
      <c r="AE31">
        <f>IFERROR(VLOOKUP(S31,[1]Masterdata!$B:$C,2,0),0)</f>
        <v>0</v>
      </c>
      <c r="AF31">
        <f>IFERROR(VLOOKUP(T31,[1]Masterdata!$B:$C,2,0),0)</f>
        <v>0</v>
      </c>
      <c r="AG31">
        <f>IFERROR(VLOOKUP(U31,[1]Masterdata!$B:$C,2,0),0)</f>
        <v>0</v>
      </c>
      <c r="AH31" s="42"/>
      <c r="AI31" s="68"/>
      <c r="AJ31" s="69"/>
      <c r="AK31" s="70">
        <f t="shared" si="6"/>
        <v>0</v>
      </c>
      <c r="AM31" s="68"/>
      <c r="AN31" s="69"/>
      <c r="AO31" s="70">
        <f t="shared" si="7"/>
        <v>0</v>
      </c>
    </row>
    <row r="32" spans="1:41" x14ac:dyDescent="0.25">
      <c r="A32" t="s">
        <v>3</v>
      </c>
      <c r="B32" s="63" t="s">
        <v>64</v>
      </c>
      <c r="C32" s="47">
        <v>2.6388888888888885E-3</v>
      </c>
      <c r="D32" s="47"/>
      <c r="E32" s="47">
        <v>6.134259259259259E-4</v>
      </c>
      <c r="G32" s="48">
        <f t="shared" si="0"/>
        <v>0.96799999999999997</v>
      </c>
      <c r="H32" s="48">
        <f t="shared" si="0"/>
        <v>1</v>
      </c>
      <c r="I32" s="49"/>
      <c r="J32" s="50">
        <f t="shared" si="1"/>
        <v>1.2772222222222219E-3</v>
      </c>
      <c r="K32" s="51">
        <f t="shared" si="2"/>
        <v>1.1875925925925925E-3</v>
      </c>
      <c r="L32" s="65">
        <f t="shared" si="3"/>
        <v>2.4648148148148146E-3</v>
      </c>
      <c r="N32" s="53" t="s">
        <v>35</v>
      </c>
      <c r="O32" s="54"/>
      <c r="P32" s="54"/>
      <c r="Q32" s="54"/>
      <c r="R32" s="54"/>
      <c r="S32" s="54"/>
      <c r="T32" s="54"/>
      <c r="U32" s="66"/>
      <c r="V32" s="67" t="s">
        <v>29</v>
      </c>
      <c r="W32" s="58">
        <f t="shared" si="4"/>
        <v>0.96799999999999997</v>
      </c>
      <c r="X32" s="59">
        <f>VLOOKUP(V32,[1]Masterdata!$E:$F,2,0)</f>
        <v>1</v>
      </c>
      <c r="Y32" s="3">
        <f t="shared" si="5"/>
        <v>1</v>
      </c>
      <c r="Z32">
        <f>IFERROR(VLOOKUP(N32,[1]Masterdata!$B:$C,2,0),0)</f>
        <v>0.96799999999999997</v>
      </c>
      <c r="AA32">
        <f>IFERROR(VLOOKUP(O32,[1]Masterdata!$B:$C,2,0),0)</f>
        <v>0</v>
      </c>
      <c r="AB32">
        <f>IFERROR(VLOOKUP(P32,[1]Masterdata!$B:$C,2,0),0)</f>
        <v>0</v>
      </c>
      <c r="AC32">
        <f>IFERROR(VLOOKUP(Q32,[1]Masterdata!$B:$C,2,0),0)</f>
        <v>0</v>
      </c>
      <c r="AD32">
        <f>IFERROR(VLOOKUP(R32,[1]Masterdata!$B:$C,2,0),0)</f>
        <v>0</v>
      </c>
      <c r="AE32">
        <f>IFERROR(VLOOKUP(S32,[1]Masterdata!$B:$C,2,0),0)</f>
        <v>0</v>
      </c>
      <c r="AF32">
        <f>IFERROR(VLOOKUP(T32,[1]Masterdata!$B:$C,2,0),0)</f>
        <v>0</v>
      </c>
      <c r="AG32">
        <f>IFERROR(VLOOKUP(U32,[1]Masterdata!$B:$C,2,0),0)</f>
        <v>0</v>
      </c>
      <c r="AH32" s="42"/>
      <c r="AI32" s="68"/>
      <c r="AJ32" s="69"/>
      <c r="AK32" s="70">
        <f t="shared" si="6"/>
        <v>0</v>
      </c>
      <c r="AM32" s="68"/>
      <c r="AN32" s="69"/>
      <c r="AO32" s="70">
        <f t="shared" si="7"/>
        <v>0</v>
      </c>
    </row>
    <row r="33" spans="1:41" x14ac:dyDescent="0.25">
      <c r="A33" t="s">
        <v>3</v>
      </c>
      <c r="B33" s="63" t="s">
        <v>65</v>
      </c>
      <c r="C33" s="47">
        <v>2.8564814814814811E-3</v>
      </c>
      <c r="D33" s="47"/>
      <c r="E33" s="47">
        <v>6.7361111111111126E-4</v>
      </c>
      <c r="G33" s="48">
        <f t="shared" si="0"/>
        <v>0.89100000000000001</v>
      </c>
      <c r="H33" s="48">
        <f t="shared" si="0"/>
        <v>1</v>
      </c>
      <c r="I33" s="49"/>
      <c r="J33" s="50">
        <f t="shared" si="1"/>
        <v>1.2725624999999998E-3</v>
      </c>
      <c r="K33" s="51">
        <f t="shared" si="2"/>
        <v>1.2003750000000003E-3</v>
      </c>
      <c r="L33" s="65">
        <f t="shared" si="3"/>
        <v>2.4729375000000003E-3</v>
      </c>
      <c r="N33" s="53" t="s">
        <v>59</v>
      </c>
      <c r="O33" s="54"/>
      <c r="P33" s="54"/>
      <c r="Q33" s="54"/>
      <c r="R33" s="54"/>
      <c r="S33" s="54"/>
      <c r="T33" s="54"/>
      <c r="U33" s="66"/>
      <c r="V33" s="67" t="s">
        <v>29</v>
      </c>
      <c r="W33" s="58">
        <f t="shared" si="4"/>
        <v>0.89100000000000001</v>
      </c>
      <c r="X33" s="59">
        <f>VLOOKUP(V33,[1]Masterdata!$E:$F,2,0)</f>
        <v>1</v>
      </c>
      <c r="Y33" s="3">
        <f t="shared" si="5"/>
        <v>1</v>
      </c>
      <c r="Z33">
        <f>IFERROR(VLOOKUP(N33,[1]Masterdata!$B:$C,2,0),0)</f>
        <v>0.89100000000000001</v>
      </c>
      <c r="AA33">
        <f>IFERROR(VLOOKUP(O33,[1]Masterdata!$B:$C,2,0),0)</f>
        <v>0</v>
      </c>
      <c r="AB33">
        <f>IFERROR(VLOOKUP(P33,[1]Masterdata!$B:$C,2,0),0)</f>
        <v>0</v>
      </c>
      <c r="AC33">
        <f>IFERROR(VLOOKUP(Q33,[1]Masterdata!$B:$C,2,0),0)</f>
        <v>0</v>
      </c>
      <c r="AD33">
        <f>IFERROR(VLOOKUP(R33,[1]Masterdata!$B:$C,2,0),0)</f>
        <v>0</v>
      </c>
      <c r="AE33">
        <f>IFERROR(VLOOKUP(S33,[1]Masterdata!$B:$C,2,0),0)</f>
        <v>0</v>
      </c>
      <c r="AF33">
        <f>IFERROR(VLOOKUP(T33,[1]Masterdata!$B:$C,2,0),0)</f>
        <v>0</v>
      </c>
      <c r="AG33">
        <f>IFERROR(VLOOKUP(U33,[1]Masterdata!$B:$C,2,0),0)</f>
        <v>0</v>
      </c>
      <c r="AH33" s="42"/>
      <c r="AI33" s="68"/>
      <c r="AJ33" s="69"/>
      <c r="AK33" s="70">
        <f t="shared" si="6"/>
        <v>0</v>
      </c>
      <c r="AM33" s="68"/>
      <c r="AN33" s="69"/>
      <c r="AO33" s="70">
        <f t="shared" si="7"/>
        <v>0</v>
      </c>
    </row>
    <row r="34" spans="1:41" x14ac:dyDescent="0.25">
      <c r="A34" t="s">
        <v>3</v>
      </c>
      <c r="B34" s="63" t="s">
        <v>66</v>
      </c>
      <c r="C34" s="47">
        <v>3.2650462962962958E-3</v>
      </c>
      <c r="D34" s="47"/>
      <c r="E34" s="47">
        <v>7.6157407407407413E-4</v>
      </c>
      <c r="G34" s="48">
        <f t="shared" si="0"/>
        <v>0.79</v>
      </c>
      <c r="H34" s="48">
        <f t="shared" si="0"/>
        <v>1</v>
      </c>
      <c r="I34" s="49"/>
      <c r="J34" s="50">
        <f t="shared" si="1"/>
        <v>1.2896932870370369E-3</v>
      </c>
      <c r="K34" s="51">
        <f t="shared" si="2"/>
        <v>1.2032870370370372E-3</v>
      </c>
      <c r="L34" s="65">
        <f t="shared" si="3"/>
        <v>2.4929803240740741E-3</v>
      </c>
      <c r="N34" s="53" t="s">
        <v>32</v>
      </c>
      <c r="O34" s="54"/>
      <c r="P34" s="54"/>
      <c r="Q34" s="54"/>
      <c r="R34" s="54"/>
      <c r="S34" s="54"/>
      <c r="T34" s="54"/>
      <c r="U34" s="66"/>
      <c r="V34" s="67" t="s">
        <v>29</v>
      </c>
      <c r="W34" s="58">
        <f t="shared" si="4"/>
        <v>0.79</v>
      </c>
      <c r="X34" s="59">
        <f>VLOOKUP(V34,[1]Masterdata!$E:$F,2,0)</f>
        <v>1</v>
      </c>
      <c r="Y34" s="3">
        <f t="shared" si="5"/>
        <v>1</v>
      </c>
      <c r="Z34">
        <f>IFERROR(VLOOKUP(N34,[1]Masterdata!$B:$C,2,0),0)</f>
        <v>0.79</v>
      </c>
      <c r="AA34">
        <f>IFERROR(VLOOKUP(O34,[1]Masterdata!$B:$C,2,0),0)</f>
        <v>0</v>
      </c>
      <c r="AB34">
        <f>IFERROR(VLOOKUP(P34,[1]Masterdata!$B:$C,2,0),0)</f>
        <v>0</v>
      </c>
      <c r="AC34">
        <f>IFERROR(VLOOKUP(Q34,[1]Masterdata!$B:$C,2,0),0)</f>
        <v>0</v>
      </c>
      <c r="AD34">
        <f>IFERROR(VLOOKUP(R34,[1]Masterdata!$B:$C,2,0),0)</f>
        <v>0</v>
      </c>
      <c r="AE34">
        <f>IFERROR(VLOOKUP(S34,[1]Masterdata!$B:$C,2,0),0)</f>
        <v>0</v>
      </c>
      <c r="AF34">
        <f>IFERROR(VLOOKUP(T34,[1]Masterdata!$B:$C,2,0),0)</f>
        <v>0</v>
      </c>
      <c r="AG34">
        <f>IFERROR(VLOOKUP(U34,[1]Masterdata!$B:$C,2,0),0)</f>
        <v>0</v>
      </c>
      <c r="AH34" s="42"/>
      <c r="AI34" s="68"/>
      <c r="AJ34" s="69"/>
      <c r="AK34" s="70">
        <f t="shared" si="6"/>
        <v>0</v>
      </c>
      <c r="AM34" s="68"/>
      <c r="AN34" s="69"/>
      <c r="AO34" s="70">
        <f t="shared" si="7"/>
        <v>0</v>
      </c>
    </row>
    <row r="35" spans="1:41" x14ac:dyDescent="0.25">
      <c r="A35" t="s">
        <v>30</v>
      </c>
      <c r="B35" s="63" t="s">
        <v>67</v>
      </c>
      <c r="C35" s="47">
        <v>3.0775462962962965E-3</v>
      </c>
      <c r="D35" s="47"/>
      <c r="E35" s="47">
        <v>7.1990740740740739E-4</v>
      </c>
      <c r="G35" s="48">
        <f t="shared" si="0"/>
        <v>0.84</v>
      </c>
      <c r="H35" s="48">
        <f t="shared" si="0"/>
        <v>1</v>
      </c>
      <c r="I35" s="49"/>
      <c r="J35" s="50">
        <f t="shared" si="1"/>
        <v>1.2925694444444445E-3</v>
      </c>
      <c r="K35" s="51">
        <f t="shared" si="2"/>
        <v>1.2094444444444444E-3</v>
      </c>
      <c r="L35" s="65">
        <f t="shared" si="3"/>
        <v>2.5020138888888887E-3</v>
      </c>
      <c r="N35" s="53" t="s">
        <v>68</v>
      </c>
      <c r="O35" s="54"/>
      <c r="P35" s="54"/>
      <c r="Q35" s="54"/>
      <c r="R35" s="54"/>
      <c r="S35" s="54"/>
      <c r="T35" s="54"/>
      <c r="U35" s="66"/>
      <c r="V35" s="67" t="s">
        <v>29</v>
      </c>
      <c r="W35" s="58">
        <f t="shared" si="4"/>
        <v>0.84</v>
      </c>
      <c r="X35" s="59">
        <f>VLOOKUP(V35,[1]Masterdata!$E:$F,2,0)</f>
        <v>1</v>
      </c>
      <c r="Y35" s="3">
        <f t="shared" si="5"/>
        <v>1</v>
      </c>
      <c r="Z35">
        <f>IFERROR(VLOOKUP(N35,[1]Masterdata!$B:$C,2,0),0)</f>
        <v>0.84</v>
      </c>
      <c r="AA35">
        <f>IFERROR(VLOOKUP(O35,[1]Masterdata!$B:$C,2,0),0)</f>
        <v>0</v>
      </c>
      <c r="AB35">
        <f>IFERROR(VLOOKUP(P35,[1]Masterdata!$B:$C,2,0),0)</f>
        <v>0</v>
      </c>
      <c r="AC35">
        <f>IFERROR(VLOOKUP(Q35,[1]Masterdata!$B:$C,2,0),0)</f>
        <v>0</v>
      </c>
      <c r="AD35">
        <f>IFERROR(VLOOKUP(R35,[1]Masterdata!$B:$C,2,0),0)</f>
        <v>0</v>
      </c>
      <c r="AE35">
        <f>IFERROR(VLOOKUP(S35,[1]Masterdata!$B:$C,2,0),0)</f>
        <v>0</v>
      </c>
      <c r="AF35">
        <f>IFERROR(VLOOKUP(T35,[1]Masterdata!$B:$C,2,0),0)</f>
        <v>0</v>
      </c>
      <c r="AG35">
        <f>IFERROR(VLOOKUP(U35,[1]Masterdata!$B:$C,2,0),0)</f>
        <v>0</v>
      </c>
      <c r="AH35" s="42"/>
      <c r="AI35" s="68"/>
      <c r="AJ35" s="69"/>
      <c r="AK35" s="70">
        <f t="shared" si="6"/>
        <v>0</v>
      </c>
      <c r="AM35" s="68"/>
      <c r="AN35" s="69"/>
      <c r="AO35" s="70">
        <f t="shared" si="7"/>
        <v>0</v>
      </c>
    </row>
    <row r="36" spans="1:41" x14ac:dyDescent="0.25">
      <c r="A36" t="s">
        <v>33</v>
      </c>
      <c r="B36" s="63" t="s">
        <v>69</v>
      </c>
      <c r="C36" s="47">
        <v>3.0439814814814821E-3</v>
      </c>
      <c r="D36" s="47"/>
      <c r="E36" s="47">
        <v>7.291666666666667E-4</v>
      </c>
      <c r="G36" s="48">
        <f t="shared" si="0"/>
        <v>0.84</v>
      </c>
      <c r="H36" s="48">
        <f t="shared" si="0"/>
        <v>1</v>
      </c>
      <c r="I36" s="49"/>
      <c r="J36" s="50">
        <f t="shared" si="1"/>
        <v>1.2784722222222225E-3</v>
      </c>
      <c r="K36" s="51">
        <f t="shared" si="2"/>
        <v>1.225E-3</v>
      </c>
      <c r="L36" s="65">
        <f t="shared" si="3"/>
        <v>2.5034722222222225E-3</v>
      </c>
      <c r="N36" s="53" t="s">
        <v>68</v>
      </c>
      <c r="O36" s="54"/>
      <c r="P36" s="54"/>
      <c r="Q36" s="54"/>
      <c r="R36" s="54"/>
      <c r="S36" s="54"/>
      <c r="T36" s="54"/>
      <c r="U36" s="66"/>
      <c r="V36" s="67" t="s">
        <v>29</v>
      </c>
      <c r="W36" s="58">
        <f t="shared" si="4"/>
        <v>0.84</v>
      </c>
      <c r="X36" s="59">
        <f>VLOOKUP(V36,[1]Masterdata!$E:$F,2,0)</f>
        <v>1</v>
      </c>
      <c r="Y36" s="3">
        <f t="shared" si="5"/>
        <v>1</v>
      </c>
      <c r="Z36">
        <f>IFERROR(VLOOKUP(N36,[1]Masterdata!$B:$C,2,0),0)</f>
        <v>0.84</v>
      </c>
      <c r="AA36">
        <f>IFERROR(VLOOKUP(O36,[1]Masterdata!$B:$C,2,0),0)</f>
        <v>0</v>
      </c>
      <c r="AB36">
        <f>IFERROR(VLOOKUP(P36,[1]Masterdata!$B:$C,2,0),0)</f>
        <v>0</v>
      </c>
      <c r="AC36">
        <f>IFERROR(VLOOKUP(Q36,[1]Masterdata!$B:$C,2,0),0)</f>
        <v>0</v>
      </c>
      <c r="AD36">
        <f>IFERROR(VLOOKUP(R36,[1]Masterdata!$B:$C,2,0),0)</f>
        <v>0</v>
      </c>
      <c r="AE36">
        <f>IFERROR(VLOOKUP(S36,[1]Masterdata!$B:$C,2,0),0)</f>
        <v>0</v>
      </c>
      <c r="AF36">
        <f>IFERROR(VLOOKUP(T36,[1]Masterdata!$B:$C,2,0),0)</f>
        <v>0</v>
      </c>
      <c r="AG36">
        <f>IFERROR(VLOOKUP(U36,[1]Masterdata!$B:$C,2,0),0)</f>
        <v>0</v>
      </c>
      <c r="AH36" s="42"/>
      <c r="AI36" s="68"/>
      <c r="AJ36" s="69"/>
      <c r="AK36" s="70">
        <f t="shared" si="6"/>
        <v>0</v>
      </c>
      <c r="AM36" s="68"/>
      <c r="AN36" s="69"/>
      <c r="AO36" s="70">
        <f t="shared" si="7"/>
        <v>0</v>
      </c>
    </row>
    <row r="37" spans="1:41" x14ac:dyDescent="0.25">
      <c r="A37" t="s">
        <v>3</v>
      </c>
      <c r="B37" s="63" t="s">
        <v>70</v>
      </c>
      <c r="C37" s="47">
        <v>2.9837962962962965E-3</v>
      </c>
      <c r="D37" s="47"/>
      <c r="E37" s="47">
        <v>7.0138888888888887E-4</v>
      </c>
      <c r="G37" s="48">
        <f t="shared" si="0"/>
        <v>0.871</v>
      </c>
      <c r="H37" s="48">
        <f t="shared" si="0"/>
        <v>1</v>
      </c>
      <c r="I37" s="49"/>
      <c r="J37" s="50">
        <f t="shared" si="1"/>
        <v>1.2994432870370371E-3</v>
      </c>
      <c r="K37" s="51">
        <f t="shared" si="2"/>
        <v>1.2218194444444444E-3</v>
      </c>
      <c r="L37" s="65">
        <f t="shared" si="3"/>
        <v>2.5212627314814815E-3</v>
      </c>
      <c r="N37" s="53" t="s">
        <v>44</v>
      </c>
      <c r="O37" s="54"/>
      <c r="P37" s="54"/>
      <c r="Q37" s="54"/>
      <c r="R37" s="54"/>
      <c r="S37" s="54"/>
      <c r="T37" s="54"/>
      <c r="U37" s="66"/>
      <c r="V37" s="67" t="s">
        <v>29</v>
      </c>
      <c r="W37" s="58">
        <f t="shared" si="4"/>
        <v>0.871</v>
      </c>
      <c r="X37" s="59">
        <f>VLOOKUP(V37,[1]Masterdata!$E:$F,2,0)</f>
        <v>1</v>
      </c>
      <c r="Y37" s="3">
        <f t="shared" si="5"/>
        <v>1</v>
      </c>
      <c r="Z37">
        <f>IFERROR(VLOOKUP(N37,[1]Masterdata!$B:$C,2,0),0)</f>
        <v>0.871</v>
      </c>
      <c r="AA37">
        <f>IFERROR(VLOOKUP(O37,[1]Masterdata!$B:$C,2,0),0)</f>
        <v>0</v>
      </c>
      <c r="AB37">
        <f>IFERROR(VLOOKUP(P37,[1]Masterdata!$B:$C,2,0),0)</f>
        <v>0</v>
      </c>
      <c r="AC37">
        <f>IFERROR(VLOOKUP(Q37,[1]Masterdata!$B:$C,2,0),0)</f>
        <v>0</v>
      </c>
      <c r="AD37">
        <f>IFERROR(VLOOKUP(R37,[1]Masterdata!$B:$C,2,0),0)</f>
        <v>0</v>
      </c>
      <c r="AE37">
        <f>IFERROR(VLOOKUP(S37,[1]Masterdata!$B:$C,2,0),0)</f>
        <v>0</v>
      </c>
      <c r="AF37">
        <f>IFERROR(VLOOKUP(T37,[1]Masterdata!$B:$C,2,0),0)</f>
        <v>0</v>
      </c>
      <c r="AG37">
        <f>IFERROR(VLOOKUP(U37,[1]Masterdata!$B:$C,2,0),0)</f>
        <v>0</v>
      </c>
      <c r="AH37" s="42"/>
      <c r="AI37" s="68"/>
      <c r="AJ37" s="69"/>
      <c r="AK37" s="70">
        <f t="shared" si="6"/>
        <v>0</v>
      </c>
      <c r="AM37" s="68"/>
      <c r="AN37" s="69"/>
      <c r="AO37" s="70">
        <f t="shared" si="7"/>
        <v>0</v>
      </c>
    </row>
    <row r="38" spans="1:41" x14ac:dyDescent="0.25">
      <c r="A38" t="s">
        <v>26</v>
      </c>
      <c r="B38" s="63" t="s">
        <v>71</v>
      </c>
      <c r="C38" s="47">
        <v>3.3020833333333335E-3</v>
      </c>
      <c r="D38" s="47"/>
      <c r="E38" s="47">
        <v>7.326388888888889E-4</v>
      </c>
      <c r="G38" s="48">
        <f t="shared" si="0"/>
        <v>0.81</v>
      </c>
      <c r="H38" s="48">
        <f t="shared" si="0"/>
        <v>1</v>
      </c>
      <c r="I38" s="49"/>
      <c r="J38" s="50">
        <f t="shared" si="1"/>
        <v>1.3373437500000002E-3</v>
      </c>
      <c r="K38" s="51">
        <f t="shared" si="2"/>
        <v>1.186875E-3</v>
      </c>
      <c r="L38" s="65">
        <f t="shared" si="3"/>
        <v>2.5242187500000004E-3</v>
      </c>
      <c r="N38" s="53" t="s">
        <v>37</v>
      </c>
      <c r="O38" s="54"/>
      <c r="P38" s="54"/>
      <c r="Q38" s="54"/>
      <c r="R38" s="54"/>
      <c r="S38" s="54"/>
      <c r="T38" s="54"/>
      <c r="U38" s="66"/>
      <c r="V38" s="67" t="s">
        <v>29</v>
      </c>
      <c r="W38" s="58">
        <f t="shared" si="4"/>
        <v>0.81</v>
      </c>
      <c r="X38" s="59">
        <f>VLOOKUP(V38,[1]Masterdata!$E:$F,2,0)</f>
        <v>1</v>
      </c>
      <c r="Y38" s="3">
        <f t="shared" si="5"/>
        <v>1</v>
      </c>
      <c r="Z38">
        <f>IFERROR(VLOOKUP(N38,[1]Masterdata!$B:$C,2,0),0)</f>
        <v>0.81</v>
      </c>
      <c r="AA38">
        <f>IFERROR(VLOOKUP(O38,[1]Masterdata!$B:$C,2,0),0)</f>
        <v>0</v>
      </c>
      <c r="AB38">
        <f>IFERROR(VLOOKUP(P38,[1]Masterdata!$B:$C,2,0),0)</f>
        <v>0</v>
      </c>
      <c r="AC38">
        <f>IFERROR(VLOOKUP(Q38,[1]Masterdata!$B:$C,2,0),0)</f>
        <v>0</v>
      </c>
      <c r="AD38">
        <f>IFERROR(VLOOKUP(R38,[1]Masterdata!$B:$C,2,0),0)</f>
        <v>0</v>
      </c>
      <c r="AE38">
        <f>IFERROR(VLOOKUP(S38,[1]Masterdata!$B:$C,2,0),0)</f>
        <v>0</v>
      </c>
      <c r="AF38">
        <f>IFERROR(VLOOKUP(T38,[1]Masterdata!$B:$C,2,0),0)</f>
        <v>0</v>
      </c>
      <c r="AG38">
        <f>IFERROR(VLOOKUP(U38,[1]Masterdata!$B:$C,2,0),0)</f>
        <v>0</v>
      </c>
      <c r="AH38" s="42"/>
      <c r="AI38" s="68"/>
      <c r="AJ38" s="69"/>
      <c r="AK38" s="70">
        <f t="shared" si="6"/>
        <v>0</v>
      </c>
      <c r="AM38" s="68"/>
      <c r="AN38" s="69"/>
      <c r="AO38" s="70">
        <f t="shared" si="7"/>
        <v>0</v>
      </c>
    </row>
    <row r="39" spans="1:41" x14ac:dyDescent="0.25">
      <c r="A39" t="s">
        <v>30</v>
      </c>
      <c r="B39" s="63" t="s">
        <v>72</v>
      </c>
      <c r="C39" s="47">
        <v>3.1631944444444442E-3</v>
      </c>
      <c r="D39" s="47"/>
      <c r="E39" s="47">
        <v>7.175925925925927E-4</v>
      </c>
      <c r="G39" s="48">
        <f t="shared" si="0"/>
        <v>0.84</v>
      </c>
      <c r="H39" s="48">
        <f t="shared" si="0"/>
        <v>1</v>
      </c>
      <c r="I39" s="49"/>
      <c r="J39" s="50">
        <f t="shared" si="1"/>
        <v>1.3285416666666665E-3</v>
      </c>
      <c r="K39" s="51">
        <f t="shared" si="2"/>
        <v>1.2055555555555556E-3</v>
      </c>
      <c r="L39" s="65">
        <f t="shared" si="3"/>
        <v>2.5340972222222223E-3</v>
      </c>
      <c r="N39" s="53" t="s">
        <v>68</v>
      </c>
      <c r="O39" s="54"/>
      <c r="P39" s="54"/>
      <c r="Q39" s="54"/>
      <c r="R39" s="54"/>
      <c r="S39" s="54"/>
      <c r="T39" s="54"/>
      <c r="U39" s="66"/>
      <c r="V39" s="67" t="s">
        <v>29</v>
      </c>
      <c r="W39" s="58">
        <f t="shared" si="4"/>
        <v>0.84</v>
      </c>
      <c r="X39" s="59">
        <f>VLOOKUP(V39,[1]Masterdata!$E:$F,2,0)</f>
        <v>1</v>
      </c>
      <c r="Y39" s="3">
        <f t="shared" si="5"/>
        <v>1</v>
      </c>
      <c r="Z39">
        <f>IFERROR(VLOOKUP(N39,[1]Masterdata!$B:$C,2,0),0)</f>
        <v>0.84</v>
      </c>
      <c r="AA39">
        <f>IFERROR(VLOOKUP(O39,[1]Masterdata!$B:$C,2,0),0)</f>
        <v>0</v>
      </c>
      <c r="AB39">
        <f>IFERROR(VLOOKUP(P39,[1]Masterdata!$B:$C,2,0),0)</f>
        <v>0</v>
      </c>
      <c r="AC39">
        <f>IFERROR(VLOOKUP(Q39,[1]Masterdata!$B:$C,2,0),0)</f>
        <v>0</v>
      </c>
      <c r="AD39">
        <f>IFERROR(VLOOKUP(R39,[1]Masterdata!$B:$C,2,0),0)</f>
        <v>0</v>
      </c>
      <c r="AE39">
        <f>IFERROR(VLOOKUP(S39,[1]Masterdata!$B:$C,2,0),0)</f>
        <v>0</v>
      </c>
      <c r="AF39">
        <f>IFERROR(VLOOKUP(T39,[1]Masterdata!$B:$C,2,0),0)</f>
        <v>0</v>
      </c>
      <c r="AG39">
        <f>IFERROR(VLOOKUP(U39,[1]Masterdata!$B:$C,2,0),0)</f>
        <v>0</v>
      </c>
      <c r="AH39" s="42"/>
      <c r="AI39" s="68"/>
      <c r="AJ39" s="69"/>
      <c r="AK39" s="70">
        <f t="shared" si="6"/>
        <v>0</v>
      </c>
      <c r="AM39" s="68"/>
      <c r="AN39" s="69"/>
      <c r="AO39" s="70">
        <f t="shared" si="7"/>
        <v>0</v>
      </c>
    </row>
    <row r="40" spans="1:41" x14ac:dyDescent="0.25">
      <c r="A40" t="s">
        <v>3</v>
      </c>
      <c r="B40" s="63" t="s">
        <v>73</v>
      </c>
      <c r="C40" s="47">
        <v>3.0682870370370365E-3</v>
      </c>
      <c r="D40" s="47"/>
      <c r="E40" s="47">
        <v>7.9745370370370376E-4</v>
      </c>
      <c r="G40" s="48">
        <f t="shared" si="0"/>
        <v>0.81</v>
      </c>
      <c r="H40" s="48">
        <f t="shared" si="0"/>
        <v>1</v>
      </c>
      <c r="I40" s="49"/>
      <c r="J40" s="50">
        <f t="shared" si="1"/>
        <v>1.2426562499999998E-3</v>
      </c>
      <c r="K40" s="51">
        <f t="shared" si="2"/>
        <v>1.2918750000000003E-3</v>
      </c>
      <c r="L40" s="65">
        <f t="shared" si="3"/>
        <v>2.5345312500000003E-3</v>
      </c>
      <c r="N40" s="53" t="s">
        <v>37</v>
      </c>
      <c r="O40" s="54"/>
      <c r="P40" s="54"/>
      <c r="Q40" s="54"/>
      <c r="R40" s="54"/>
      <c r="S40" s="54"/>
      <c r="T40" s="54"/>
      <c r="U40" s="66"/>
      <c r="V40" s="67" t="s">
        <v>29</v>
      </c>
      <c r="W40" s="58">
        <f t="shared" si="4"/>
        <v>0.81</v>
      </c>
      <c r="X40" s="59">
        <f>VLOOKUP(V40,[1]Masterdata!$E:$F,2,0)</f>
        <v>1</v>
      </c>
      <c r="Y40" s="3">
        <f t="shared" si="5"/>
        <v>1</v>
      </c>
      <c r="Z40">
        <f>IFERROR(VLOOKUP(N40,[1]Masterdata!$B:$C,2,0),0)</f>
        <v>0.81</v>
      </c>
      <c r="AA40">
        <f>IFERROR(VLOOKUP(O40,[1]Masterdata!$B:$C,2,0),0)</f>
        <v>0</v>
      </c>
      <c r="AB40">
        <f>IFERROR(VLOOKUP(P40,[1]Masterdata!$B:$C,2,0),0)</f>
        <v>0</v>
      </c>
      <c r="AC40">
        <f>IFERROR(VLOOKUP(Q40,[1]Masterdata!$B:$C,2,0),0)</f>
        <v>0</v>
      </c>
      <c r="AD40">
        <f>IFERROR(VLOOKUP(R40,[1]Masterdata!$B:$C,2,0),0)</f>
        <v>0</v>
      </c>
      <c r="AE40">
        <f>IFERROR(VLOOKUP(S40,[1]Masterdata!$B:$C,2,0),0)</f>
        <v>0</v>
      </c>
      <c r="AF40">
        <f>IFERROR(VLOOKUP(T40,[1]Masterdata!$B:$C,2,0),0)</f>
        <v>0</v>
      </c>
      <c r="AG40">
        <f>IFERROR(VLOOKUP(U40,[1]Masterdata!$B:$C,2,0),0)</f>
        <v>0</v>
      </c>
      <c r="AH40" s="42"/>
      <c r="AI40" s="68"/>
      <c r="AJ40" s="69"/>
      <c r="AK40" s="70">
        <f t="shared" si="6"/>
        <v>0</v>
      </c>
      <c r="AM40" s="68"/>
      <c r="AN40" s="69"/>
      <c r="AO40" s="70">
        <f t="shared" si="7"/>
        <v>0</v>
      </c>
    </row>
    <row r="41" spans="1:41" x14ac:dyDescent="0.25">
      <c r="A41" t="s">
        <v>51</v>
      </c>
      <c r="B41" s="63" t="s">
        <v>74</v>
      </c>
      <c r="C41" s="47">
        <v>3.2303240740740743E-3</v>
      </c>
      <c r="D41" s="47"/>
      <c r="E41" s="47">
        <v>7.2685185185185179E-4</v>
      </c>
      <c r="G41" s="48">
        <f t="shared" si="0"/>
        <v>0.83</v>
      </c>
      <c r="H41" s="48">
        <f t="shared" si="0"/>
        <v>1</v>
      </c>
      <c r="I41" s="49"/>
      <c r="J41" s="50">
        <f t="shared" si="1"/>
        <v>1.3405844907407407E-3</v>
      </c>
      <c r="K41" s="51">
        <f t="shared" si="2"/>
        <v>1.2065740740740739E-3</v>
      </c>
      <c r="L41" s="65">
        <f t="shared" si="3"/>
        <v>2.5471585648148146E-3</v>
      </c>
      <c r="N41" s="53" t="s">
        <v>75</v>
      </c>
      <c r="O41" s="54"/>
      <c r="P41" s="54"/>
      <c r="Q41" s="54"/>
      <c r="R41" s="54"/>
      <c r="S41" s="54"/>
      <c r="T41" s="54"/>
      <c r="U41" s="66"/>
      <c r="V41" s="67" t="s">
        <v>29</v>
      </c>
      <c r="W41" s="58">
        <f t="shared" si="4"/>
        <v>0.83</v>
      </c>
      <c r="X41" s="59">
        <f>VLOOKUP(V41,[1]Masterdata!$E:$F,2,0)</f>
        <v>1</v>
      </c>
      <c r="Y41" s="3">
        <f t="shared" si="5"/>
        <v>1</v>
      </c>
      <c r="Z41">
        <f>IFERROR(VLOOKUP(N41,[1]Masterdata!$B:$C,2,0),0)</f>
        <v>0.83</v>
      </c>
      <c r="AA41">
        <f>IFERROR(VLOOKUP(O41,[1]Masterdata!$B:$C,2,0),0)</f>
        <v>0</v>
      </c>
      <c r="AB41">
        <f>IFERROR(VLOOKUP(P41,[1]Masterdata!$B:$C,2,0),0)</f>
        <v>0</v>
      </c>
      <c r="AC41">
        <f>IFERROR(VLOOKUP(Q41,[1]Masterdata!$B:$C,2,0),0)</f>
        <v>0</v>
      </c>
      <c r="AD41">
        <f>IFERROR(VLOOKUP(R41,[1]Masterdata!$B:$C,2,0),0)</f>
        <v>0</v>
      </c>
      <c r="AE41">
        <f>IFERROR(VLOOKUP(S41,[1]Masterdata!$B:$C,2,0),0)</f>
        <v>0</v>
      </c>
      <c r="AF41">
        <f>IFERROR(VLOOKUP(T41,[1]Masterdata!$B:$C,2,0),0)</f>
        <v>0</v>
      </c>
      <c r="AG41">
        <f>IFERROR(VLOOKUP(U41,[1]Masterdata!$B:$C,2,0),0)</f>
        <v>0</v>
      </c>
      <c r="AH41" s="42"/>
      <c r="AI41" s="68"/>
      <c r="AJ41" s="69"/>
      <c r="AK41" s="70">
        <f t="shared" si="6"/>
        <v>0</v>
      </c>
      <c r="AM41" s="68"/>
      <c r="AN41" s="69"/>
      <c r="AO41" s="70">
        <f t="shared" si="7"/>
        <v>0</v>
      </c>
    </row>
    <row r="42" spans="1:41" x14ac:dyDescent="0.25">
      <c r="A42" t="s">
        <v>3</v>
      </c>
      <c r="B42" s="63" t="s">
        <v>76</v>
      </c>
      <c r="C42" s="47">
        <v>2.9050925925925928E-3</v>
      </c>
      <c r="D42" s="47"/>
      <c r="E42" s="47">
        <v>6.7476851851851845E-4</v>
      </c>
      <c r="G42" s="48">
        <f t="shared" si="0"/>
        <v>0.91800000000000004</v>
      </c>
      <c r="H42" s="48">
        <f t="shared" si="0"/>
        <v>1</v>
      </c>
      <c r="I42" s="49"/>
      <c r="J42" s="50">
        <f t="shared" si="1"/>
        <v>1.3334375000000002E-3</v>
      </c>
      <c r="K42" s="51">
        <f t="shared" si="2"/>
        <v>1.238875E-3</v>
      </c>
      <c r="L42" s="65">
        <f t="shared" si="3"/>
        <v>2.5723124999999999E-3</v>
      </c>
      <c r="N42" s="53" t="s">
        <v>39</v>
      </c>
      <c r="O42" s="54"/>
      <c r="P42" s="54"/>
      <c r="Q42" s="54"/>
      <c r="R42" s="54"/>
      <c r="S42" s="54"/>
      <c r="T42" s="54"/>
      <c r="U42" s="66"/>
      <c r="V42" s="67" t="s">
        <v>29</v>
      </c>
      <c r="W42" s="58">
        <f t="shared" si="4"/>
        <v>0.91800000000000004</v>
      </c>
      <c r="X42" s="59">
        <f>VLOOKUP(V42,[1]Masterdata!$E:$F,2,0)</f>
        <v>1</v>
      </c>
      <c r="Y42" s="3">
        <f t="shared" si="5"/>
        <v>1</v>
      </c>
      <c r="Z42">
        <f>IFERROR(VLOOKUP(N42,[1]Masterdata!$B:$C,2,0),0)</f>
        <v>0.91800000000000004</v>
      </c>
      <c r="AA42">
        <f>IFERROR(VLOOKUP(O42,[1]Masterdata!$B:$C,2,0),0)</f>
        <v>0</v>
      </c>
      <c r="AB42">
        <f>IFERROR(VLOOKUP(P42,[1]Masterdata!$B:$C,2,0),0)</f>
        <v>0</v>
      </c>
      <c r="AC42">
        <f>IFERROR(VLOOKUP(Q42,[1]Masterdata!$B:$C,2,0),0)</f>
        <v>0</v>
      </c>
      <c r="AD42">
        <f>IFERROR(VLOOKUP(R42,[1]Masterdata!$B:$C,2,0),0)</f>
        <v>0</v>
      </c>
      <c r="AE42">
        <f>IFERROR(VLOOKUP(S42,[1]Masterdata!$B:$C,2,0),0)</f>
        <v>0</v>
      </c>
      <c r="AF42">
        <f>IFERROR(VLOOKUP(T42,[1]Masterdata!$B:$C,2,0),0)</f>
        <v>0</v>
      </c>
      <c r="AG42">
        <f>IFERROR(VLOOKUP(U42,[1]Masterdata!$B:$C,2,0),0)</f>
        <v>0</v>
      </c>
      <c r="AH42" s="42"/>
      <c r="AI42" s="68"/>
      <c r="AJ42" s="69"/>
      <c r="AK42" s="70">
        <f t="shared" si="6"/>
        <v>0</v>
      </c>
      <c r="AM42" s="68"/>
      <c r="AN42" s="69"/>
      <c r="AO42" s="70">
        <f t="shared" si="7"/>
        <v>0</v>
      </c>
    </row>
    <row r="43" spans="1:41" x14ac:dyDescent="0.25">
      <c r="A43" t="s">
        <v>77</v>
      </c>
      <c r="B43" s="63" t="s">
        <v>78</v>
      </c>
      <c r="C43" s="47">
        <v>3.7627314814814815E-3</v>
      </c>
      <c r="D43" s="47"/>
      <c r="E43" s="47">
        <v>8.4027777777777779E-4</v>
      </c>
      <c r="G43" s="48">
        <f t="shared" si="0"/>
        <v>0.73</v>
      </c>
      <c r="H43" s="48">
        <f t="shared" si="0"/>
        <v>1</v>
      </c>
      <c r="I43" s="49"/>
      <c r="J43" s="50">
        <f t="shared" si="1"/>
        <v>1.3733969907407408E-3</v>
      </c>
      <c r="K43" s="51">
        <f t="shared" si="2"/>
        <v>1.2268055555555556E-3</v>
      </c>
      <c r="L43" s="65">
        <f t="shared" si="3"/>
        <v>2.6002025462962966E-3</v>
      </c>
      <c r="N43" s="53" t="s">
        <v>79</v>
      </c>
      <c r="O43" s="54"/>
      <c r="P43" s="54"/>
      <c r="Q43" s="54"/>
      <c r="R43" s="54"/>
      <c r="S43" s="54"/>
      <c r="T43" s="54"/>
      <c r="U43" s="66"/>
      <c r="V43" s="67" t="s">
        <v>29</v>
      </c>
      <c r="W43" s="58">
        <f t="shared" si="4"/>
        <v>0.73</v>
      </c>
      <c r="X43" s="59">
        <f>VLOOKUP(V43,[1]Masterdata!$E:$F,2,0)</f>
        <v>1</v>
      </c>
      <c r="Y43" s="3">
        <f t="shared" si="5"/>
        <v>1</v>
      </c>
      <c r="Z43">
        <f>IFERROR(VLOOKUP(N43,[1]Masterdata!$B:$C,2,0),0)</f>
        <v>0.73</v>
      </c>
      <c r="AA43">
        <f>IFERROR(VLOOKUP(O43,[1]Masterdata!$B:$C,2,0),0)</f>
        <v>0</v>
      </c>
      <c r="AB43">
        <f>IFERROR(VLOOKUP(P43,[1]Masterdata!$B:$C,2,0),0)</f>
        <v>0</v>
      </c>
      <c r="AC43">
        <f>IFERROR(VLOOKUP(Q43,[1]Masterdata!$B:$C,2,0),0)</f>
        <v>0</v>
      </c>
      <c r="AD43">
        <f>IFERROR(VLOOKUP(R43,[1]Masterdata!$B:$C,2,0),0)</f>
        <v>0</v>
      </c>
      <c r="AE43">
        <f>IFERROR(VLOOKUP(S43,[1]Masterdata!$B:$C,2,0),0)</f>
        <v>0</v>
      </c>
      <c r="AF43">
        <f>IFERROR(VLOOKUP(T43,[1]Masterdata!$B:$C,2,0),0)</f>
        <v>0</v>
      </c>
      <c r="AG43">
        <f>IFERROR(VLOOKUP(U43,[1]Masterdata!$B:$C,2,0),0)</f>
        <v>0</v>
      </c>
      <c r="AH43" s="42"/>
      <c r="AI43" s="68"/>
      <c r="AJ43" s="69"/>
      <c r="AK43" s="70">
        <f t="shared" si="6"/>
        <v>0</v>
      </c>
      <c r="AM43" s="68"/>
      <c r="AN43" s="69"/>
      <c r="AO43" s="70">
        <f t="shared" si="7"/>
        <v>0</v>
      </c>
    </row>
    <row r="44" spans="1:41" x14ac:dyDescent="0.25">
      <c r="A44" t="s">
        <v>3</v>
      </c>
      <c r="B44" s="63" t="s">
        <v>80</v>
      </c>
      <c r="C44" s="47">
        <v>2.9537037037037032E-3</v>
      </c>
      <c r="D44" s="47"/>
      <c r="E44" s="47">
        <v>6.8981481481481487E-4</v>
      </c>
      <c r="G44" s="48">
        <f t="shared" si="0"/>
        <v>0.91800000000000004</v>
      </c>
      <c r="H44" s="48">
        <f t="shared" si="0"/>
        <v>1</v>
      </c>
      <c r="I44" s="49"/>
      <c r="J44" s="50">
        <f t="shared" si="1"/>
        <v>1.3557499999999998E-3</v>
      </c>
      <c r="K44" s="51">
        <f t="shared" si="2"/>
        <v>1.2665E-3</v>
      </c>
      <c r="L44" s="65">
        <f t="shared" si="3"/>
        <v>2.6222499999999996E-3</v>
      </c>
      <c r="N44" s="53" t="s">
        <v>39</v>
      </c>
      <c r="O44" s="54"/>
      <c r="P44" s="54"/>
      <c r="Q44" s="54"/>
      <c r="R44" s="54"/>
      <c r="S44" s="54"/>
      <c r="T44" s="54"/>
      <c r="U44" s="66"/>
      <c r="V44" s="67" t="s">
        <v>29</v>
      </c>
      <c r="W44" s="58">
        <f t="shared" si="4"/>
        <v>0.91800000000000004</v>
      </c>
      <c r="X44" s="59">
        <f>VLOOKUP(V44,[1]Masterdata!$E:$F,2,0)</f>
        <v>1</v>
      </c>
      <c r="Y44" s="3">
        <f t="shared" si="5"/>
        <v>1</v>
      </c>
      <c r="Z44">
        <f>IFERROR(VLOOKUP(N44,[1]Masterdata!$B:$C,2,0),0)</f>
        <v>0.91800000000000004</v>
      </c>
      <c r="AA44">
        <f>IFERROR(VLOOKUP(O44,[1]Masterdata!$B:$C,2,0),0)</f>
        <v>0</v>
      </c>
      <c r="AB44">
        <f>IFERROR(VLOOKUP(P44,[1]Masterdata!$B:$C,2,0),0)</f>
        <v>0</v>
      </c>
      <c r="AC44">
        <f>IFERROR(VLOOKUP(Q44,[1]Masterdata!$B:$C,2,0),0)</f>
        <v>0</v>
      </c>
      <c r="AD44">
        <f>IFERROR(VLOOKUP(R44,[1]Masterdata!$B:$C,2,0),0)</f>
        <v>0</v>
      </c>
      <c r="AE44">
        <f>IFERROR(VLOOKUP(S44,[1]Masterdata!$B:$C,2,0),0)</f>
        <v>0</v>
      </c>
      <c r="AF44">
        <f>IFERROR(VLOOKUP(T44,[1]Masterdata!$B:$C,2,0),0)</f>
        <v>0</v>
      </c>
      <c r="AG44">
        <f>IFERROR(VLOOKUP(U44,[1]Masterdata!$B:$C,2,0),0)</f>
        <v>0</v>
      </c>
      <c r="AH44" s="42"/>
      <c r="AI44" s="68"/>
      <c r="AJ44" s="69"/>
      <c r="AK44" s="70">
        <f t="shared" si="6"/>
        <v>0</v>
      </c>
      <c r="AM44" s="68"/>
      <c r="AN44" s="69"/>
      <c r="AO44" s="70">
        <f t="shared" si="7"/>
        <v>0</v>
      </c>
    </row>
    <row r="45" spans="1:41" x14ac:dyDescent="0.25">
      <c r="A45" t="s">
        <v>3</v>
      </c>
      <c r="B45" s="63" t="s">
        <v>81</v>
      </c>
      <c r="C45" s="47">
        <v>3.1365740740740742E-3</v>
      </c>
      <c r="D45" s="47"/>
      <c r="E45" s="47">
        <v>7.175925925925927E-4</v>
      </c>
      <c r="G45" s="48">
        <f t="shared" si="0"/>
        <v>0.89100000000000001</v>
      </c>
      <c r="H45" s="48">
        <f t="shared" si="0"/>
        <v>1</v>
      </c>
      <c r="I45" s="49"/>
      <c r="J45" s="50">
        <f t="shared" si="1"/>
        <v>1.3973437500000001E-3</v>
      </c>
      <c r="K45" s="51">
        <f t="shared" si="2"/>
        <v>1.2787500000000002E-3</v>
      </c>
      <c r="L45" s="65">
        <f t="shared" si="3"/>
        <v>2.6760937500000005E-3</v>
      </c>
      <c r="N45" s="53" t="s">
        <v>59</v>
      </c>
      <c r="O45" s="54"/>
      <c r="P45" s="54"/>
      <c r="Q45" s="54"/>
      <c r="R45" s="54"/>
      <c r="S45" s="54"/>
      <c r="T45" s="54"/>
      <c r="U45" s="66"/>
      <c r="V45" s="67" t="s">
        <v>29</v>
      </c>
      <c r="W45" s="58">
        <f t="shared" si="4"/>
        <v>0.89100000000000001</v>
      </c>
      <c r="X45" s="59">
        <f>VLOOKUP(V45,[1]Masterdata!$E:$F,2,0)</f>
        <v>1</v>
      </c>
      <c r="Y45" s="3">
        <f t="shared" si="5"/>
        <v>1</v>
      </c>
      <c r="Z45">
        <f>IFERROR(VLOOKUP(N45,[1]Masterdata!$B:$C,2,0),0)</f>
        <v>0.89100000000000001</v>
      </c>
      <c r="AA45">
        <f>IFERROR(VLOOKUP(O45,[1]Masterdata!$B:$C,2,0),0)</f>
        <v>0</v>
      </c>
      <c r="AB45">
        <f>IFERROR(VLOOKUP(P45,[1]Masterdata!$B:$C,2,0),0)</f>
        <v>0</v>
      </c>
      <c r="AC45">
        <f>IFERROR(VLOOKUP(Q45,[1]Masterdata!$B:$C,2,0),0)</f>
        <v>0</v>
      </c>
      <c r="AD45">
        <f>IFERROR(VLOOKUP(R45,[1]Masterdata!$B:$C,2,0),0)</f>
        <v>0</v>
      </c>
      <c r="AE45">
        <f>IFERROR(VLOOKUP(S45,[1]Masterdata!$B:$C,2,0),0)</f>
        <v>0</v>
      </c>
      <c r="AF45">
        <f>IFERROR(VLOOKUP(T45,[1]Masterdata!$B:$C,2,0),0)</f>
        <v>0</v>
      </c>
      <c r="AG45">
        <f>IFERROR(VLOOKUP(U45,[1]Masterdata!$B:$C,2,0),0)</f>
        <v>0</v>
      </c>
      <c r="AH45" s="42"/>
      <c r="AI45" s="68"/>
      <c r="AJ45" s="69"/>
      <c r="AK45" s="70">
        <f t="shared" si="6"/>
        <v>0</v>
      </c>
      <c r="AM45" s="68"/>
      <c r="AN45" s="69"/>
      <c r="AO45" s="70">
        <f t="shared" si="7"/>
        <v>0</v>
      </c>
    </row>
    <row r="46" spans="1:41" x14ac:dyDescent="0.25">
      <c r="A46" t="s">
        <v>51</v>
      </c>
      <c r="B46" s="63" t="s">
        <v>82</v>
      </c>
      <c r="C46" s="47">
        <v>2.8587962962962963E-3</v>
      </c>
      <c r="D46" s="47"/>
      <c r="E46" s="47">
        <v>6.9212962962962967E-4</v>
      </c>
      <c r="G46" s="48">
        <f t="shared" si="0"/>
        <v>0.95699999999999996</v>
      </c>
      <c r="H46" s="48">
        <f t="shared" si="0"/>
        <v>1</v>
      </c>
      <c r="I46" s="49"/>
      <c r="J46" s="50">
        <f t="shared" si="1"/>
        <v>1.3679340277777778E-3</v>
      </c>
      <c r="K46" s="51">
        <f t="shared" si="2"/>
        <v>1.3247361111111112E-3</v>
      </c>
      <c r="L46" s="65">
        <f t="shared" si="3"/>
        <v>2.692670138888889E-3</v>
      </c>
      <c r="N46" s="53" t="s">
        <v>49</v>
      </c>
      <c r="O46" s="54"/>
      <c r="P46" s="54"/>
      <c r="Q46" s="54"/>
      <c r="R46" s="54"/>
      <c r="S46" s="54"/>
      <c r="T46" s="54"/>
      <c r="U46" s="66"/>
      <c r="V46" s="67" t="s">
        <v>29</v>
      </c>
      <c r="W46" s="58">
        <f t="shared" si="4"/>
        <v>0.95699999999999996</v>
      </c>
      <c r="X46" s="59">
        <f>VLOOKUP(V46,[1]Masterdata!$E:$F,2,0)</f>
        <v>1</v>
      </c>
      <c r="Y46" s="3">
        <f t="shared" si="5"/>
        <v>1</v>
      </c>
      <c r="Z46">
        <f>IFERROR(VLOOKUP(N46,[1]Masterdata!$B:$C,2,0),0)</f>
        <v>0.95699999999999996</v>
      </c>
      <c r="AA46">
        <f>IFERROR(VLOOKUP(O46,[1]Masterdata!$B:$C,2,0),0)</f>
        <v>0</v>
      </c>
      <c r="AB46">
        <f>IFERROR(VLOOKUP(P46,[1]Masterdata!$B:$C,2,0),0)</f>
        <v>0</v>
      </c>
      <c r="AC46">
        <f>IFERROR(VLOOKUP(Q46,[1]Masterdata!$B:$C,2,0),0)</f>
        <v>0</v>
      </c>
      <c r="AD46">
        <f>IFERROR(VLOOKUP(R46,[1]Masterdata!$B:$C,2,0),0)</f>
        <v>0</v>
      </c>
      <c r="AE46">
        <f>IFERROR(VLOOKUP(S46,[1]Masterdata!$B:$C,2,0),0)</f>
        <v>0</v>
      </c>
      <c r="AF46">
        <f>IFERROR(VLOOKUP(T46,[1]Masterdata!$B:$C,2,0),0)</f>
        <v>0</v>
      </c>
      <c r="AG46">
        <f>IFERROR(VLOOKUP(U46,[1]Masterdata!$B:$C,2,0),0)</f>
        <v>0</v>
      </c>
      <c r="AH46" s="42"/>
      <c r="AI46" s="68"/>
      <c r="AJ46" s="69"/>
      <c r="AK46" s="70">
        <f t="shared" si="6"/>
        <v>0</v>
      </c>
      <c r="AM46" s="68"/>
      <c r="AN46" s="69"/>
      <c r="AO46" s="70">
        <f t="shared" si="7"/>
        <v>0</v>
      </c>
    </row>
    <row r="47" spans="1:41" x14ac:dyDescent="0.25">
      <c r="A47" t="s">
        <v>77</v>
      </c>
      <c r="B47" s="63" t="s">
        <v>83</v>
      </c>
      <c r="C47" s="47">
        <v>3.5462962962962961E-3</v>
      </c>
      <c r="D47" s="47"/>
      <c r="E47" s="47">
        <v>8.3449074074074068E-4</v>
      </c>
      <c r="G47" s="48">
        <f t="shared" si="0"/>
        <v>0.82</v>
      </c>
      <c r="H47" s="48">
        <f t="shared" si="0"/>
        <v>1</v>
      </c>
      <c r="I47" s="49"/>
      <c r="J47" s="50">
        <f t="shared" si="1"/>
        <v>1.4539814814814812E-3</v>
      </c>
      <c r="K47" s="51">
        <f t="shared" si="2"/>
        <v>1.3685648148148146E-3</v>
      </c>
      <c r="L47" s="65">
        <f t="shared" si="3"/>
        <v>2.8225462962962961E-3</v>
      </c>
      <c r="N47" s="53" t="s">
        <v>84</v>
      </c>
      <c r="O47" s="54"/>
      <c r="P47" s="54"/>
      <c r="Q47" s="54"/>
      <c r="R47" s="54"/>
      <c r="S47" s="54"/>
      <c r="T47" s="54"/>
      <c r="U47" s="66"/>
      <c r="V47" s="67" t="s">
        <v>29</v>
      </c>
      <c r="W47" s="58">
        <f t="shared" si="4"/>
        <v>0.82</v>
      </c>
      <c r="X47" s="59">
        <f>VLOOKUP(V47,[1]Masterdata!$E:$F,2,0)</f>
        <v>1</v>
      </c>
      <c r="Y47" s="3">
        <f t="shared" si="5"/>
        <v>1</v>
      </c>
      <c r="Z47">
        <f>IFERROR(VLOOKUP(N47,[1]Masterdata!$B:$C,2,0),0)</f>
        <v>0.82</v>
      </c>
      <c r="AA47">
        <f>IFERROR(VLOOKUP(O47,[1]Masterdata!$B:$C,2,0),0)</f>
        <v>0</v>
      </c>
      <c r="AB47">
        <f>IFERROR(VLOOKUP(P47,[1]Masterdata!$B:$C,2,0),0)</f>
        <v>0</v>
      </c>
      <c r="AC47">
        <f>IFERROR(VLOOKUP(Q47,[1]Masterdata!$B:$C,2,0),0)</f>
        <v>0</v>
      </c>
      <c r="AD47">
        <f>IFERROR(VLOOKUP(R47,[1]Masterdata!$B:$C,2,0),0)</f>
        <v>0</v>
      </c>
      <c r="AE47">
        <f>IFERROR(VLOOKUP(S47,[1]Masterdata!$B:$C,2,0),0)</f>
        <v>0</v>
      </c>
      <c r="AF47">
        <f>IFERROR(VLOOKUP(T47,[1]Masterdata!$B:$C,2,0),0)</f>
        <v>0</v>
      </c>
      <c r="AG47">
        <f>IFERROR(VLOOKUP(U47,[1]Masterdata!$B:$C,2,0),0)</f>
        <v>0</v>
      </c>
      <c r="AH47" s="42"/>
      <c r="AI47" s="68"/>
      <c r="AJ47" s="69"/>
      <c r="AK47" s="70">
        <f t="shared" si="6"/>
        <v>0</v>
      </c>
      <c r="AM47" s="68"/>
      <c r="AN47" s="69"/>
      <c r="AO47" s="70">
        <f t="shared" si="7"/>
        <v>0</v>
      </c>
    </row>
    <row r="48" spans="1:41" x14ac:dyDescent="0.25">
      <c r="A48" t="s">
        <v>3</v>
      </c>
      <c r="B48" s="63" t="s">
        <v>85</v>
      </c>
      <c r="C48" s="47">
        <v>3.3912037037037036E-3</v>
      </c>
      <c r="D48" s="47"/>
      <c r="E48" s="47">
        <v>8.2175925925925917E-4</v>
      </c>
      <c r="G48" s="48">
        <f t="shared" si="0"/>
        <v>0.86399999999999999</v>
      </c>
      <c r="H48" s="48">
        <f t="shared" si="0"/>
        <v>1</v>
      </c>
      <c r="I48" s="49"/>
      <c r="J48" s="50">
        <f t="shared" si="1"/>
        <v>1.4649999999999999E-3</v>
      </c>
      <c r="K48" s="51">
        <f t="shared" si="2"/>
        <v>1.4199999999999998E-3</v>
      </c>
      <c r="L48" s="65">
        <f t="shared" si="3"/>
        <v>2.8849999999999995E-3</v>
      </c>
      <c r="N48" s="53" t="s">
        <v>46</v>
      </c>
      <c r="O48" s="54"/>
      <c r="P48" s="54"/>
      <c r="Q48" s="54"/>
      <c r="R48" s="54"/>
      <c r="S48" s="54"/>
      <c r="T48" s="54"/>
      <c r="U48" s="66"/>
      <c r="V48" s="67" t="s">
        <v>29</v>
      </c>
      <c r="W48" s="58">
        <f t="shared" si="4"/>
        <v>0.86399999999999999</v>
      </c>
      <c r="X48" s="59">
        <f>VLOOKUP(V48,[1]Masterdata!$E:$F,2,0)</f>
        <v>1</v>
      </c>
      <c r="Y48" s="3">
        <f t="shared" si="5"/>
        <v>1</v>
      </c>
      <c r="Z48">
        <f>IFERROR(VLOOKUP(N48,[1]Masterdata!$B:$C,2,0),0)</f>
        <v>0.86399999999999999</v>
      </c>
      <c r="AA48">
        <f>IFERROR(VLOOKUP(O48,[1]Masterdata!$B:$C,2,0),0)</f>
        <v>0</v>
      </c>
      <c r="AB48">
        <f>IFERROR(VLOOKUP(P48,[1]Masterdata!$B:$C,2,0),0)</f>
        <v>0</v>
      </c>
      <c r="AC48">
        <f>IFERROR(VLOOKUP(Q48,[1]Masterdata!$B:$C,2,0),0)</f>
        <v>0</v>
      </c>
      <c r="AD48">
        <f>IFERROR(VLOOKUP(R48,[1]Masterdata!$B:$C,2,0),0)</f>
        <v>0</v>
      </c>
      <c r="AE48">
        <f>IFERROR(VLOOKUP(S48,[1]Masterdata!$B:$C,2,0),0)</f>
        <v>0</v>
      </c>
      <c r="AF48">
        <f>IFERROR(VLOOKUP(T48,[1]Masterdata!$B:$C,2,0),0)</f>
        <v>0</v>
      </c>
      <c r="AG48">
        <f>IFERROR(VLOOKUP(U48,[1]Masterdata!$B:$C,2,0),0)</f>
        <v>0</v>
      </c>
      <c r="AH48" s="42"/>
      <c r="AI48" s="68"/>
      <c r="AJ48" s="69"/>
      <c r="AK48" s="70">
        <f t="shared" si="6"/>
        <v>0</v>
      </c>
      <c r="AM48" s="68"/>
      <c r="AN48" s="69"/>
      <c r="AO48" s="70">
        <f t="shared" si="7"/>
        <v>0</v>
      </c>
    </row>
    <row r="49" spans="1:41" x14ac:dyDescent="0.25">
      <c r="A49" t="s">
        <v>77</v>
      </c>
      <c r="B49" s="63" t="s">
        <v>86</v>
      </c>
      <c r="C49" s="47">
        <v>3.894675925925926E-3</v>
      </c>
      <c r="D49" s="47"/>
      <c r="E49" s="47">
        <v>9.1898148148148145E-4</v>
      </c>
      <c r="G49" s="48">
        <f t="shared" si="0"/>
        <v>0.8</v>
      </c>
      <c r="H49" s="48">
        <f t="shared" si="0"/>
        <v>1</v>
      </c>
      <c r="I49" s="49"/>
      <c r="J49" s="50">
        <f t="shared" si="1"/>
        <v>1.5578703703703705E-3</v>
      </c>
      <c r="K49" s="51">
        <f t="shared" si="2"/>
        <v>1.4703703703703704E-3</v>
      </c>
      <c r="L49" s="65">
        <f t="shared" si="3"/>
        <v>3.0282407407407411E-3</v>
      </c>
      <c r="N49" s="53" t="s">
        <v>87</v>
      </c>
      <c r="O49" s="54"/>
      <c r="P49" s="54"/>
      <c r="Q49" s="54"/>
      <c r="R49" s="54"/>
      <c r="S49" s="54"/>
      <c r="T49" s="54"/>
      <c r="U49" s="66"/>
      <c r="V49" s="67" t="s">
        <v>29</v>
      </c>
      <c r="W49" s="58">
        <f t="shared" si="4"/>
        <v>0.8</v>
      </c>
      <c r="X49" s="59">
        <f>VLOOKUP(V49,[1]Masterdata!$E:$F,2,0)</f>
        <v>1</v>
      </c>
      <c r="Y49" s="3">
        <f t="shared" si="5"/>
        <v>1</v>
      </c>
      <c r="Z49">
        <f>IFERROR(VLOOKUP(N49,[1]Masterdata!$B:$C,2,0),0)</f>
        <v>0.8</v>
      </c>
      <c r="AA49">
        <f>IFERROR(VLOOKUP(O49,[1]Masterdata!$B:$C,2,0),0)</f>
        <v>0</v>
      </c>
      <c r="AB49">
        <f>IFERROR(VLOOKUP(P49,[1]Masterdata!$B:$C,2,0),0)</f>
        <v>0</v>
      </c>
      <c r="AC49">
        <f>IFERROR(VLOOKUP(Q49,[1]Masterdata!$B:$C,2,0),0)</f>
        <v>0</v>
      </c>
      <c r="AD49">
        <f>IFERROR(VLOOKUP(R49,[1]Masterdata!$B:$C,2,0),0)</f>
        <v>0</v>
      </c>
      <c r="AE49">
        <f>IFERROR(VLOOKUP(S49,[1]Masterdata!$B:$C,2,0),0)</f>
        <v>0</v>
      </c>
      <c r="AF49">
        <f>IFERROR(VLOOKUP(T49,[1]Masterdata!$B:$C,2,0),0)</f>
        <v>0</v>
      </c>
      <c r="AG49">
        <f>IFERROR(VLOOKUP(U49,[1]Masterdata!$B:$C,2,0),0)</f>
        <v>0</v>
      </c>
      <c r="AH49" s="42"/>
      <c r="AI49" s="68"/>
      <c r="AJ49" s="69"/>
      <c r="AK49" s="70">
        <f t="shared" si="6"/>
        <v>0</v>
      </c>
      <c r="AM49" s="68"/>
      <c r="AN49" s="69"/>
      <c r="AO49" s="70">
        <f t="shared" si="7"/>
        <v>0</v>
      </c>
    </row>
    <row r="50" spans="1:41" ht="15.75" thickBot="1" x14ac:dyDescent="0.3">
      <c r="A50" t="s">
        <v>3</v>
      </c>
      <c r="B50" s="63" t="s">
        <v>88</v>
      </c>
      <c r="C50" s="47" t="s">
        <v>89</v>
      </c>
      <c r="D50" s="47"/>
      <c r="E50" s="47">
        <v>5.4745370370370375E-4</v>
      </c>
      <c r="G50" s="48">
        <f t="shared" si="0"/>
        <v>0.96799999999999997</v>
      </c>
      <c r="H50" s="48">
        <f t="shared" si="0"/>
        <v>1</v>
      </c>
      <c r="I50" s="49"/>
      <c r="J50" s="74" t="str">
        <f t="shared" si="1"/>
        <v/>
      </c>
      <c r="K50" s="75">
        <f t="shared" si="2"/>
        <v>1.0598703703703705E-3</v>
      </c>
      <c r="L50" s="76">
        <f t="shared" si="3"/>
        <v>1.0598703703703705E-3</v>
      </c>
      <c r="N50" s="77" t="s">
        <v>35</v>
      </c>
      <c r="O50" s="78"/>
      <c r="P50" s="78"/>
      <c r="Q50" s="78"/>
      <c r="R50" s="78"/>
      <c r="S50" s="78"/>
      <c r="T50" s="78"/>
      <c r="U50" s="79"/>
      <c r="V50" s="67" t="s">
        <v>29</v>
      </c>
      <c r="W50" s="58">
        <f t="shared" si="4"/>
        <v>0.96799999999999997</v>
      </c>
      <c r="X50" s="59">
        <f>VLOOKUP(V50,[1]Masterdata!$E:$F,2,0)</f>
        <v>1</v>
      </c>
      <c r="Y50" s="3">
        <f t="shared" si="5"/>
        <v>1</v>
      </c>
      <c r="Z50">
        <f>IFERROR(VLOOKUP(N50,[1]Masterdata!$B:$C,2,0),0)</f>
        <v>0.96799999999999997</v>
      </c>
      <c r="AA50">
        <f>IFERROR(VLOOKUP(O50,[1]Masterdata!$B:$C,2,0),0)</f>
        <v>0</v>
      </c>
      <c r="AB50">
        <f>IFERROR(VLOOKUP(P50,[1]Masterdata!$B:$C,2,0),0)</f>
        <v>0</v>
      </c>
      <c r="AC50">
        <f>IFERROR(VLOOKUP(Q50,[1]Masterdata!$B:$C,2,0),0)</f>
        <v>0</v>
      </c>
      <c r="AD50">
        <f>IFERROR(VLOOKUP(R50,[1]Masterdata!$B:$C,2,0),0)</f>
        <v>0</v>
      </c>
      <c r="AE50">
        <f>IFERROR(VLOOKUP(S50,[1]Masterdata!$B:$C,2,0),0)</f>
        <v>0</v>
      </c>
      <c r="AF50">
        <f>IFERROR(VLOOKUP(T50,[1]Masterdata!$B:$C,2,0),0)</f>
        <v>0</v>
      </c>
      <c r="AG50">
        <f>IFERROR(VLOOKUP(U50,[1]Masterdata!$B:$C,2,0),0)</f>
        <v>0</v>
      </c>
      <c r="AH50" s="42"/>
      <c r="AI50" s="68"/>
      <c r="AJ50" s="69"/>
      <c r="AK50" s="70">
        <f t="shared" si="6"/>
        <v>0</v>
      </c>
      <c r="AM50" s="68"/>
      <c r="AN50" s="69"/>
      <c r="AO50" s="70">
        <f t="shared" si="7"/>
        <v>0</v>
      </c>
    </row>
    <row r="51" spans="1:41" x14ac:dyDescent="0.25">
      <c r="AI51" s="68"/>
      <c r="AJ51" s="69"/>
      <c r="AK51" s="70">
        <f t="shared" si="6"/>
        <v>0</v>
      </c>
      <c r="AM51" s="68"/>
      <c r="AN51" s="69"/>
      <c r="AO51" s="70">
        <f t="shared" si="7"/>
        <v>0</v>
      </c>
    </row>
    <row r="52" spans="1:41" x14ac:dyDescent="0.25">
      <c r="AI52" s="68"/>
      <c r="AJ52" s="69"/>
      <c r="AK52" s="70">
        <f t="shared" si="6"/>
        <v>0</v>
      </c>
      <c r="AM52" s="68"/>
      <c r="AN52" s="69"/>
      <c r="AO52" s="70">
        <f t="shared" si="7"/>
        <v>0</v>
      </c>
    </row>
    <row r="53" spans="1:41" x14ac:dyDescent="0.25">
      <c r="AI53" s="68"/>
      <c r="AJ53" s="69"/>
      <c r="AK53" s="70">
        <f t="shared" si="6"/>
        <v>0</v>
      </c>
      <c r="AM53" s="68"/>
      <c r="AN53" s="69"/>
      <c r="AO53" s="70">
        <f t="shared" si="7"/>
        <v>0</v>
      </c>
    </row>
    <row r="54" spans="1:41" x14ac:dyDescent="0.25">
      <c r="AI54" s="68"/>
      <c r="AJ54" s="69"/>
      <c r="AK54" s="70">
        <f t="shared" si="6"/>
        <v>0</v>
      </c>
      <c r="AM54" s="68"/>
      <c r="AN54" s="69"/>
      <c r="AO54" s="70">
        <f t="shared" si="7"/>
        <v>0</v>
      </c>
    </row>
    <row r="55" spans="1:41" x14ac:dyDescent="0.25">
      <c r="AI55" s="68"/>
      <c r="AJ55" s="69"/>
      <c r="AK55" s="70">
        <f t="shared" si="6"/>
        <v>0</v>
      </c>
      <c r="AM55" s="68"/>
      <c r="AN55" s="69"/>
      <c r="AO55" s="70">
        <f t="shared" si="7"/>
        <v>0</v>
      </c>
    </row>
    <row r="56" spans="1:41" x14ac:dyDescent="0.25">
      <c r="AI56" s="68"/>
      <c r="AJ56" s="69"/>
      <c r="AK56" s="70">
        <f t="shared" si="6"/>
        <v>0</v>
      </c>
      <c r="AM56" s="68"/>
      <c r="AN56" s="69"/>
      <c r="AO56" s="70">
        <f t="shared" si="7"/>
        <v>0</v>
      </c>
    </row>
  </sheetData>
  <mergeCells count="6">
    <mergeCell ref="J7:L7"/>
    <mergeCell ref="N7:U7"/>
    <mergeCell ref="W8:W9"/>
    <mergeCell ref="X8:X9"/>
    <mergeCell ref="C9:E9"/>
    <mergeCell ref="Z9:AG9"/>
  </mergeCells>
  <pageMargins left="0.31496062992125984" right="0.11811023622047245" top="0.74803149606299213" bottom="0.35433070866141736" header="0.31496062992125984" footer="0.31496062992125984"/>
  <pageSetup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14 mei '22</vt:lpstr>
      <vt:lpstr>9 april '22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van de Coevering</dc:creator>
  <cp:lastModifiedBy>John van de Coevering</cp:lastModifiedBy>
  <dcterms:created xsi:type="dcterms:W3CDTF">2022-05-14T19:39:14Z</dcterms:created>
  <dcterms:modified xsi:type="dcterms:W3CDTF">2022-05-14T19:45:51Z</dcterms:modified>
</cp:coreProperties>
</file>