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os\Desktop\"/>
    </mc:Choice>
  </mc:AlternateContent>
  <xr:revisionPtr revIDLastSave="0" documentId="8_{061C8DD9-7C32-495A-A50A-8EC66A34C84B}" xr6:coauthVersionLast="40" xr6:coauthVersionMax="40" xr10:uidLastSave="{00000000-0000-0000-0000-000000000000}"/>
  <bookViews>
    <workbookView xWindow="-120" yWindow="-120" windowWidth="19665" windowHeight="11760" xr2:uid="{0E87ABC3-A402-4A34-BEFD-5C6802DC41B1}"/>
  </bookViews>
  <sheets>
    <sheet name="Einduitslag" sheetId="7" r:id="rId1"/>
    <sheet name="Uitslag 17Nov" sheetId="1" r:id="rId2"/>
    <sheet name="Uitslag 12Jan" sheetId="6" r:id="rId3"/>
    <sheet name="Uitslag 02Feb" sheetId="8" r:id="rId4"/>
    <sheet name="Klassement" sheetId="3" state="hidden" r:id="rId5"/>
    <sheet name="Uitslag 15Dec" sheetId="2" state="hidden" r:id="rId6"/>
    <sheet name="Uitslag 13Jan" sheetId="4" state="hidden" r:id="rId7"/>
    <sheet name="Uitslag HEK" sheetId="5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0" hidden="1">Einduitslag!$B$2:$F$2</definedName>
    <definedName name="_xlnm._FilterDatabase" localSheetId="4" hidden="1">Klassement!$A$3:$H$124</definedName>
    <definedName name="_xlnm._FilterDatabase" localSheetId="3" hidden="1">'Uitslag 02Feb'!$A$2:$D$44</definedName>
    <definedName name="_xlnm._FilterDatabase" localSheetId="2" hidden="1">'Uitslag 12Jan'!$A$4:$W$76</definedName>
    <definedName name="_xlnm._FilterDatabase" localSheetId="6" hidden="1">'Uitslag 13Jan'!$A$4:$W$77</definedName>
    <definedName name="_xlnm._FilterDatabase" localSheetId="5" hidden="1">'Uitslag 15Dec'!$A$4:$W$86</definedName>
    <definedName name="_xlnm._FilterDatabase" localSheetId="1" hidden="1">'Uitslag 17Nov'!$A$4:$O$78</definedName>
    <definedName name="blok" localSheetId="2">[1]correctiefactoren!$A$30:$A$31</definedName>
    <definedName name="blok" localSheetId="6">[2]correctiefactoren!$A$30:$A$31</definedName>
    <definedName name="blok" localSheetId="5">[3]correctiefactoren!$A$28:$A$29</definedName>
    <definedName name="blok">[4]correctiefactoren!$A$28:$A$29</definedName>
    <definedName name="boot" localSheetId="2">[1]correctiefactoren!$E$2:$E$108</definedName>
    <definedName name="boot" localSheetId="6">[2]correctiefactoren!$E$2:$E$106</definedName>
    <definedName name="boot" localSheetId="5">[3]correctiefactoren!$E$2:$E$103</definedName>
    <definedName name="boot">[4]correctiefactoren!$E$2:$E$103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7" l="1"/>
  <c r="D3" i="7"/>
  <c r="E3" i="7"/>
  <c r="F3" i="7"/>
  <c r="E112" i="7"/>
  <c r="F112" i="7" s="1"/>
  <c r="E111" i="7"/>
  <c r="F111" i="7" s="1"/>
  <c r="E110" i="7"/>
  <c r="F110" i="7" s="1"/>
  <c r="E108" i="7"/>
  <c r="F108" i="7" s="1"/>
  <c r="E104" i="7"/>
  <c r="F104" i="7" s="1"/>
  <c r="E99" i="7"/>
  <c r="F99" i="7" s="1"/>
  <c r="E97" i="7"/>
  <c r="F97" i="7" s="1"/>
  <c r="E96" i="7"/>
  <c r="F96" i="7" s="1"/>
  <c r="E88" i="7"/>
  <c r="F88" i="7" s="1"/>
  <c r="E87" i="7"/>
  <c r="F87" i="7" s="1"/>
  <c r="E81" i="7"/>
  <c r="F81" i="7" s="1"/>
  <c r="E80" i="7"/>
  <c r="F80" i="7" s="1"/>
  <c r="E71" i="7"/>
  <c r="F71" i="7" s="1"/>
  <c r="E70" i="7"/>
  <c r="F70" i="7" s="1"/>
  <c r="E67" i="7"/>
  <c r="F67" i="7" s="1"/>
  <c r="E117" i="7"/>
  <c r="D5" i="8"/>
  <c r="D8" i="8"/>
  <c r="D12" i="8"/>
  <c r="D2" i="8"/>
  <c r="E22" i="7"/>
  <c r="E23" i="7"/>
  <c r="E24" i="7"/>
  <c r="E25" i="7"/>
  <c r="E26" i="7"/>
  <c r="E27" i="7"/>
  <c r="E4" i="7"/>
  <c r="E8" i="7"/>
  <c r="D10" i="8" s="1"/>
  <c r="E9" i="7"/>
  <c r="D20" i="8" s="1"/>
  <c r="E29" i="7"/>
  <c r="E10" i="7"/>
  <c r="D14" i="8" s="1"/>
  <c r="E30" i="7"/>
  <c r="E7" i="7"/>
  <c r="D9" i="8" s="1"/>
  <c r="E6" i="7"/>
  <c r="D6" i="8" s="1"/>
  <c r="E5" i="7"/>
  <c r="E31" i="7"/>
  <c r="E32" i="7"/>
  <c r="E33" i="7"/>
  <c r="E34" i="7"/>
  <c r="E35" i="7"/>
  <c r="E36" i="7"/>
  <c r="E37" i="7"/>
  <c r="E38" i="7"/>
  <c r="E11" i="7"/>
  <c r="D13" i="8" s="1"/>
  <c r="E12" i="7"/>
  <c r="D25" i="8" s="1"/>
  <c r="E15" i="7"/>
  <c r="D38" i="8" s="1"/>
  <c r="E40" i="7"/>
  <c r="E41" i="7"/>
  <c r="E42" i="7"/>
  <c r="E43" i="7"/>
  <c r="E44" i="7"/>
  <c r="E45" i="7"/>
  <c r="E14" i="7"/>
  <c r="D21" i="8" s="1"/>
  <c r="E13" i="7"/>
  <c r="D15" i="8" s="1"/>
  <c r="E17" i="7"/>
  <c r="D35" i="8" s="1"/>
  <c r="E16" i="7"/>
  <c r="D31" i="8" s="1"/>
  <c r="E46" i="7"/>
  <c r="E50" i="7"/>
  <c r="E18" i="7"/>
  <c r="D23" i="8" s="1"/>
  <c r="E20" i="7"/>
  <c r="D36" i="8" s="1"/>
  <c r="E19" i="7"/>
  <c r="D32" i="8" s="1"/>
  <c r="E54" i="7"/>
  <c r="E55" i="7"/>
  <c r="E21" i="7"/>
  <c r="D33" i="8" s="1"/>
  <c r="E56" i="7"/>
  <c r="E57" i="7"/>
  <c r="E58" i="7"/>
  <c r="E59" i="7"/>
  <c r="E60" i="7"/>
  <c r="E61" i="7"/>
  <c r="E62" i="7"/>
  <c r="E63" i="7"/>
  <c r="E64" i="7"/>
  <c r="E65" i="7"/>
  <c r="E66" i="7"/>
  <c r="E68" i="7"/>
  <c r="E69" i="7"/>
  <c r="E72" i="7"/>
  <c r="E73" i="7"/>
  <c r="E74" i="7"/>
  <c r="E28" i="7"/>
  <c r="D7" i="8" s="1"/>
  <c r="E75" i="7"/>
  <c r="E76" i="7"/>
  <c r="E77" i="7"/>
  <c r="E78" i="7"/>
  <c r="E79" i="7"/>
  <c r="E82" i="7"/>
  <c r="E83" i="7"/>
  <c r="E84" i="7"/>
  <c r="E85" i="7"/>
  <c r="E86" i="7"/>
  <c r="E89" i="7"/>
  <c r="E39" i="7"/>
  <c r="D26" i="8" s="1"/>
  <c r="E90" i="7"/>
  <c r="E91" i="7"/>
  <c r="E92" i="7"/>
  <c r="E93" i="7"/>
  <c r="E94" i="7"/>
  <c r="E95" i="7"/>
  <c r="E98" i="7"/>
  <c r="E100" i="7"/>
  <c r="E47" i="7"/>
  <c r="D37" i="8" s="1"/>
  <c r="E101" i="7"/>
  <c r="E102" i="7"/>
  <c r="E103" i="7"/>
  <c r="E105" i="7"/>
  <c r="E106" i="7"/>
  <c r="E107" i="7"/>
  <c r="E109" i="7"/>
  <c r="E49" i="7"/>
  <c r="D30" i="8" s="1"/>
  <c r="E48" i="7"/>
  <c r="D27" i="8" s="1"/>
  <c r="E113" i="7"/>
  <c r="E114" i="7"/>
  <c r="E115" i="7"/>
  <c r="E116" i="7"/>
  <c r="E51" i="7"/>
  <c r="D29" i="8" s="1"/>
  <c r="E52" i="7"/>
  <c r="D40" i="8" s="1"/>
  <c r="E53" i="7"/>
  <c r="D42" i="8" s="1"/>
  <c r="D4" i="8"/>
  <c r="D34" i="8" l="1"/>
  <c r="D44" i="8"/>
  <c r="D19" i="8"/>
  <c r="D41" i="8"/>
  <c r="D24" i="8"/>
  <c r="D17" i="8"/>
  <c r="D3" i="8"/>
  <c r="D43" i="8"/>
  <c r="D39" i="8"/>
  <c r="D28" i="8"/>
  <c r="D22" i="8"/>
  <c r="D18" i="8"/>
  <c r="D16" i="8"/>
  <c r="D11" i="8"/>
  <c r="D51" i="7"/>
  <c r="F51" i="7" s="1"/>
  <c r="D113" i="7"/>
  <c r="F113" i="7" s="1"/>
  <c r="D109" i="7"/>
  <c r="F109" i="7" s="1"/>
  <c r="D107" i="7"/>
  <c r="F107" i="7" s="1"/>
  <c r="D103" i="7"/>
  <c r="F103" i="7" s="1"/>
  <c r="D47" i="7"/>
  <c r="F47" i="7" s="1"/>
  <c r="D100" i="7"/>
  <c r="F100" i="7" s="1"/>
  <c r="D95" i="7"/>
  <c r="F95" i="7" s="1"/>
  <c r="D94" i="7"/>
  <c r="F94" i="7" s="1"/>
  <c r="D93" i="7"/>
  <c r="F93" i="7" s="1"/>
  <c r="D83" i="7"/>
  <c r="F83" i="7" s="1"/>
  <c r="D82" i="7"/>
  <c r="F82" i="7" s="1"/>
  <c r="D79" i="7"/>
  <c r="F79" i="7" s="1"/>
  <c r="D78" i="7"/>
  <c r="F78" i="7" s="1"/>
  <c r="D77" i="7"/>
  <c r="F77" i="7" s="1"/>
  <c r="D76" i="7"/>
  <c r="F76" i="7" s="1"/>
  <c r="D75" i="7"/>
  <c r="F75" i="7" s="1"/>
  <c r="D74" i="7"/>
  <c r="F74" i="7" s="1"/>
  <c r="D73" i="7"/>
  <c r="F73" i="7" s="1"/>
  <c r="D72" i="7"/>
  <c r="F72" i="7" s="1"/>
  <c r="D22" i="7"/>
  <c r="D23" i="7"/>
  <c r="D24" i="7"/>
  <c r="D25" i="7"/>
  <c r="D26" i="7"/>
  <c r="D10" i="7"/>
  <c r="D30" i="7"/>
  <c r="D7" i="7"/>
  <c r="D27" i="7"/>
  <c r="D4" i="7"/>
  <c r="D8" i="7"/>
  <c r="D6" i="7"/>
  <c r="D29" i="7"/>
  <c r="D5" i="7"/>
  <c r="D9" i="7"/>
  <c r="D44" i="7"/>
  <c r="D32" i="7"/>
  <c r="D33" i="7"/>
  <c r="D34" i="7"/>
  <c r="D35" i="7"/>
  <c r="D36" i="7"/>
  <c r="D37" i="7"/>
  <c r="D40" i="7"/>
  <c r="D11" i="7"/>
  <c r="D12" i="7"/>
  <c r="D15" i="7"/>
  <c r="D31" i="7"/>
  <c r="D38" i="7"/>
  <c r="D17" i="7"/>
  <c r="D41" i="7"/>
  <c r="D42" i="7"/>
  <c r="D43" i="7"/>
  <c r="D45" i="7"/>
  <c r="D14" i="7"/>
  <c r="D13" i="7"/>
  <c r="D50" i="7"/>
  <c r="D16" i="7"/>
  <c r="D46" i="7"/>
  <c r="D19" i="7"/>
  <c r="D18" i="7"/>
  <c r="D54" i="7"/>
  <c r="D55" i="7"/>
  <c r="D21" i="7"/>
  <c r="D20" i="7"/>
  <c r="D59" i="7"/>
  <c r="D60" i="7"/>
  <c r="D61" i="7"/>
  <c r="D62" i="7"/>
  <c r="D56" i="7"/>
  <c r="D57" i="7"/>
  <c r="D58" i="7"/>
  <c r="C22" i="7"/>
  <c r="C63" i="7"/>
  <c r="F63" i="7" s="1"/>
  <c r="C23" i="7"/>
  <c r="F23" i="7" s="1"/>
  <c r="C24" i="7"/>
  <c r="C25" i="7"/>
  <c r="F25" i="7" s="1"/>
  <c r="C26" i="7"/>
  <c r="C64" i="7"/>
  <c r="F64" i="7" s="1"/>
  <c r="C65" i="7"/>
  <c r="F65" i="7" s="1"/>
  <c r="C10" i="7"/>
  <c r="F10" i="7" s="1"/>
  <c r="C66" i="7"/>
  <c r="F66" i="7" s="1"/>
  <c r="C30" i="7"/>
  <c r="C7" i="7"/>
  <c r="C68" i="7"/>
  <c r="F68" i="7" s="1"/>
  <c r="C69" i="7"/>
  <c r="F69" i="7" s="1"/>
  <c r="C27" i="7"/>
  <c r="C4" i="7"/>
  <c r="C8" i="7"/>
  <c r="C28" i="7"/>
  <c r="F28" i="7" s="1"/>
  <c r="C6" i="7"/>
  <c r="F6" i="7" s="1"/>
  <c r="C29" i="7"/>
  <c r="C5" i="7"/>
  <c r="F5" i="7" s="1"/>
  <c r="C9" i="7"/>
  <c r="C84" i="7"/>
  <c r="F84" i="7" s="1"/>
  <c r="C44" i="7"/>
  <c r="C85" i="7"/>
  <c r="F85" i="7" s="1"/>
  <c r="C86" i="7"/>
  <c r="F86" i="7" s="1"/>
  <c r="C89" i="7"/>
  <c r="F89" i="7" s="1"/>
  <c r="C39" i="7"/>
  <c r="F39" i="7" s="1"/>
  <c r="C32" i="7"/>
  <c r="C90" i="7"/>
  <c r="F90" i="7" s="1"/>
  <c r="C33" i="7"/>
  <c r="F33" i="7" s="1"/>
  <c r="C34" i="7"/>
  <c r="C35" i="7"/>
  <c r="F35" i="7" s="1"/>
  <c r="C36" i="7"/>
  <c r="C37" i="7"/>
  <c r="F37" i="7" s="1"/>
  <c r="C40" i="7"/>
  <c r="C91" i="7"/>
  <c r="F91" i="7" s="1"/>
  <c r="C11" i="7"/>
  <c r="C92" i="7"/>
  <c r="F92" i="7" s="1"/>
  <c r="C12" i="7"/>
  <c r="C98" i="7"/>
  <c r="F98" i="7" s="1"/>
  <c r="C15" i="7"/>
  <c r="C31" i="7"/>
  <c r="C38" i="7"/>
  <c r="C17" i="7"/>
  <c r="C41" i="7"/>
  <c r="C42" i="7"/>
  <c r="C43" i="7"/>
  <c r="C45" i="7"/>
  <c r="C101" i="7"/>
  <c r="F101" i="7" s="1"/>
  <c r="C102" i="7"/>
  <c r="F102" i="7" s="1"/>
  <c r="C105" i="7"/>
  <c r="F105" i="7" s="1"/>
  <c r="C106" i="7"/>
  <c r="F106" i="7" s="1"/>
  <c r="C49" i="7"/>
  <c r="F49" i="7" s="1"/>
  <c r="C48" i="7"/>
  <c r="F48" i="7" s="1"/>
  <c r="C14" i="7"/>
  <c r="C13" i="7"/>
  <c r="C50" i="7"/>
  <c r="C16" i="7"/>
  <c r="C46" i="7"/>
  <c r="C19" i="7"/>
  <c r="C18" i="7"/>
  <c r="C114" i="7"/>
  <c r="F114" i="7" s="1"/>
  <c r="C115" i="7"/>
  <c r="F115" i="7" s="1"/>
  <c r="C116" i="7"/>
  <c r="F116" i="7" s="1"/>
  <c r="C54" i="7"/>
  <c r="C55" i="7"/>
  <c r="F55" i="7" s="1"/>
  <c r="C52" i="7"/>
  <c r="F52" i="7" s="1"/>
  <c r="C21" i="7"/>
  <c r="C53" i="7"/>
  <c r="F53" i="7" s="1"/>
  <c r="C20" i="7"/>
  <c r="F20" i="7" s="1"/>
  <c r="C59" i="7"/>
  <c r="C60" i="7"/>
  <c r="F60" i="7" s="1"/>
  <c r="C61" i="7"/>
  <c r="C62" i="7"/>
  <c r="F62" i="7" s="1"/>
  <c r="C56" i="7"/>
  <c r="C57" i="7"/>
  <c r="F57" i="7" s="1"/>
  <c r="C58" i="7"/>
  <c r="C117" i="7"/>
  <c r="F117" i="7" s="1"/>
  <c r="A29" i="6"/>
  <c r="A7" i="6"/>
  <c r="A9" i="6"/>
  <c r="A11" i="6" s="1"/>
  <c r="A13" i="6" s="1"/>
  <c r="A14" i="6" s="1"/>
  <c r="A15" i="6" s="1"/>
  <c r="A16" i="6" s="1"/>
  <c r="A17" i="6" s="1"/>
  <c r="A18" i="6" s="1"/>
  <c r="A19" i="6" s="1"/>
  <c r="A21" i="6" s="1"/>
  <c r="A23" i="6" s="1"/>
  <c r="A24" i="6" s="1"/>
  <c r="A25" i="6" s="1"/>
  <c r="A27" i="6" s="1"/>
  <c r="A30" i="6" s="1"/>
  <c r="A31" i="6" s="1"/>
  <c r="A33" i="6" s="1"/>
  <c r="A34" i="6" s="1"/>
  <c r="A35" i="6" s="1"/>
  <c r="A37" i="6" s="1"/>
  <c r="A38" i="6" s="1"/>
  <c r="A39" i="6" s="1"/>
  <c r="A41" i="6" s="1"/>
  <c r="A42" i="6" s="1"/>
  <c r="A43" i="6" s="1"/>
  <c r="A44" i="6" s="1"/>
  <c r="A45" i="6" s="1"/>
  <c r="A46" i="6" s="1"/>
  <c r="A47" i="6" s="1"/>
  <c r="A48" i="6" s="1"/>
  <c r="A50" i="6" s="1"/>
  <c r="A55" i="6" s="1"/>
  <c r="A57" i="6" s="1"/>
  <c r="A59" i="6" s="1"/>
  <c r="A61" i="6" s="1"/>
  <c r="A63" i="6" s="1"/>
  <c r="A65" i="6" s="1"/>
  <c r="A67" i="6" s="1"/>
  <c r="A70" i="6" s="1"/>
  <c r="A71" i="6" s="1"/>
  <c r="A72" i="6" s="1"/>
  <c r="A74" i="6" s="1"/>
  <c r="A75" i="6" s="1"/>
  <c r="A76" i="6" s="1"/>
  <c r="F21" i="7" l="1"/>
  <c r="F19" i="7"/>
  <c r="F16" i="7"/>
  <c r="F13" i="7"/>
  <c r="F45" i="7"/>
  <c r="F42" i="7"/>
  <c r="F17" i="7"/>
  <c r="F31" i="7"/>
  <c r="F32" i="7"/>
  <c r="F8" i="7"/>
  <c r="F27" i="7"/>
  <c r="F30" i="7"/>
  <c r="F22" i="7"/>
  <c r="F18" i="7"/>
  <c r="F46" i="7"/>
  <c r="F50" i="7"/>
  <c r="F14" i="7"/>
  <c r="F43" i="7"/>
  <c r="F41" i="7"/>
  <c r="F38" i="7"/>
  <c r="F15" i="7"/>
  <c r="F11" i="7"/>
  <c r="F44" i="7"/>
  <c r="F4" i="7"/>
  <c r="F7" i="7"/>
  <c r="F58" i="7"/>
  <c r="F56" i="7"/>
  <c r="F61" i="7"/>
  <c r="F59" i="7"/>
  <c r="F54" i="7"/>
  <c r="F12" i="7"/>
  <c r="F40" i="7"/>
  <c r="F36" i="7"/>
  <c r="F34" i="7"/>
  <c r="F9" i="7"/>
  <c r="F29" i="7"/>
  <c r="F26" i="7"/>
  <c r="F24" i="7"/>
  <c r="A7" i="1"/>
  <c r="A8" i="1"/>
  <c r="A9" i="1" s="1"/>
  <c r="A11" i="1" s="1"/>
  <c r="A12" i="1" s="1"/>
  <c r="A13" i="1" s="1"/>
  <c r="A15" i="1" s="1"/>
  <c r="A16" i="1" s="1"/>
  <c r="A17" i="1" s="1"/>
  <c r="A19" i="1" s="1"/>
  <c r="A21" i="1" s="1"/>
  <c r="A22" i="1" s="1"/>
  <c r="A23" i="1" s="1"/>
  <c r="A24" i="1" s="1"/>
  <c r="A25" i="1" s="1"/>
  <c r="A26" i="1" s="1"/>
  <c r="A27" i="1" s="1"/>
  <c r="A29" i="1" s="1"/>
  <c r="A30" i="1" s="1"/>
  <c r="A31" i="1" s="1"/>
  <c r="A33" i="1" s="1"/>
  <c r="A35" i="1" s="1"/>
  <c r="A36" i="1" s="1"/>
  <c r="A37" i="1" s="1"/>
  <c r="A38" i="1" s="1"/>
  <c r="A39" i="1" s="1"/>
  <c r="A40" i="1" s="1"/>
  <c r="A41" i="1" s="1"/>
  <c r="A43" i="1" s="1"/>
  <c r="A44" i="1" s="1"/>
  <c r="A45" i="1" s="1"/>
  <c r="A47" i="1" s="1"/>
  <c r="A50" i="1" s="1"/>
  <c r="A52" i="1" s="1"/>
  <c r="A53" i="1" s="1"/>
  <c r="A55" i="1" s="1"/>
  <c r="A58" i="1" s="1"/>
  <c r="A60" i="1" s="1"/>
  <c r="A61" i="1" s="1"/>
  <c r="A62" i="1" s="1"/>
  <c r="A64" i="1" s="1"/>
  <c r="A65" i="1" s="1"/>
  <c r="A66" i="1" s="1"/>
  <c r="A68" i="1" s="1"/>
  <c r="A69" i="1" s="1"/>
  <c r="A70" i="1" s="1"/>
  <c r="A72" i="1" s="1"/>
  <c r="A73" i="1" s="1"/>
  <c r="A74" i="1" s="1"/>
  <c r="A76" i="1" s="1"/>
  <c r="A78" i="1" s="1"/>
  <c r="A79" i="1" s="1"/>
  <c r="A80" i="1" s="1"/>
  <c r="A82" i="1" s="1"/>
  <c r="A84" i="1" s="1"/>
  <c r="A126" i="3" l="1"/>
  <c r="A119" i="3"/>
  <c r="A108" i="3"/>
  <c r="A109" i="3" s="1"/>
  <c r="A102" i="3"/>
  <c r="A98" i="3"/>
  <c r="A99" i="3" s="1"/>
  <c r="A95" i="3"/>
  <c r="A93" i="3"/>
  <c r="A85" i="3"/>
  <c r="A80" i="3"/>
  <c r="A69" i="3"/>
  <c r="A66" i="3"/>
  <c r="A64" i="3"/>
  <c r="A62" i="3"/>
  <c r="A40" i="3"/>
  <c r="A35" i="3"/>
  <c r="A28" i="3"/>
  <c r="A29" i="3" s="1"/>
  <c r="A30" i="3" s="1"/>
  <c r="A26" i="3"/>
  <c r="A23" i="3"/>
  <c r="A24" i="3" s="1"/>
  <c r="A18" i="3"/>
  <c r="A15" i="3"/>
  <c r="A12" i="3"/>
  <c r="A13" i="3" s="1"/>
  <c r="F131" i="3"/>
  <c r="H131" i="3" s="1"/>
  <c r="F124" i="3"/>
  <c r="H124" i="3" s="1"/>
  <c r="F123" i="3"/>
  <c r="H123" i="3" s="1"/>
  <c r="F122" i="3"/>
  <c r="H122" i="3" s="1"/>
  <c r="F52" i="3"/>
  <c r="F45" i="3"/>
  <c r="F115" i="3"/>
  <c r="H115" i="3" s="1"/>
  <c r="F37" i="3"/>
  <c r="F113" i="3"/>
  <c r="H113" i="3" s="1"/>
  <c r="F72" i="3"/>
  <c r="F16" i="3"/>
  <c r="F13" i="3"/>
  <c r="F12" i="3"/>
  <c r="F11" i="3"/>
  <c r="F105" i="3"/>
  <c r="F38" i="3"/>
  <c r="F36" i="3"/>
  <c r="F91" i="3"/>
  <c r="F86" i="3"/>
  <c r="F87" i="3"/>
  <c r="F77" i="3"/>
  <c r="F71" i="3"/>
  <c r="F47" i="3"/>
  <c r="F50" i="3"/>
  <c r="F43" i="3"/>
  <c r="F21" i="3"/>
  <c r="F53" i="3"/>
  <c r="F48" i="3"/>
  <c r="F51" i="3"/>
  <c r="F32" i="3"/>
  <c r="F31" i="3"/>
  <c r="F20" i="3"/>
  <c r="F19" i="3"/>
  <c r="F8" i="3"/>
  <c r="F6" i="3"/>
  <c r="F5" i="3"/>
  <c r="F4" i="3"/>
  <c r="H105" i="3" l="1"/>
  <c r="H91" i="3"/>
  <c r="E86" i="3" l="1"/>
  <c r="H86" i="3" s="1"/>
  <c r="E127" i="3"/>
  <c r="H127" i="3" s="1"/>
  <c r="E126" i="3"/>
  <c r="H126" i="3" s="1"/>
  <c r="E125" i="3"/>
  <c r="H125" i="3" s="1"/>
  <c r="E121" i="3"/>
  <c r="H121" i="3" s="1"/>
  <c r="E110" i="3"/>
  <c r="H110" i="3" s="1"/>
  <c r="E106" i="3"/>
  <c r="H106" i="3" s="1"/>
  <c r="E104" i="3"/>
  <c r="H104" i="3" s="1"/>
  <c r="E95" i="3"/>
  <c r="H95" i="3" s="1"/>
  <c r="E94" i="3"/>
  <c r="H94" i="3" s="1"/>
  <c r="E93" i="3"/>
  <c r="H93" i="3" s="1"/>
  <c r="E92" i="3"/>
  <c r="H92" i="3" s="1"/>
  <c r="E50" i="3"/>
  <c r="E85" i="3"/>
  <c r="E84" i="3"/>
  <c r="E52" i="3"/>
  <c r="E82" i="3"/>
  <c r="E81" i="3"/>
  <c r="E59" i="3"/>
  <c r="E38" i="3"/>
  <c r="E36" i="3"/>
  <c r="E80" i="3"/>
  <c r="E79" i="3"/>
  <c r="E69" i="3"/>
  <c r="E68" i="3"/>
  <c r="E60" i="3"/>
  <c r="E64" i="3"/>
  <c r="E63" i="3"/>
  <c r="E66" i="3"/>
  <c r="E65" i="3"/>
  <c r="E58" i="3"/>
  <c r="E16" i="3"/>
  <c r="E55" i="3"/>
  <c r="E57" i="3"/>
  <c r="E53" i="3"/>
  <c r="E54" i="3"/>
  <c r="E49" i="3"/>
  <c r="E48" i="3"/>
  <c r="E51" i="3"/>
  <c r="E45" i="3"/>
  <c r="E32" i="3"/>
  <c r="E46" i="3"/>
  <c r="E44" i="3"/>
  <c r="E40" i="3"/>
  <c r="E39" i="3"/>
  <c r="E42" i="3"/>
  <c r="E33" i="3"/>
  <c r="E35" i="3"/>
  <c r="E34" i="3"/>
  <c r="E41" i="3"/>
  <c r="E15" i="3"/>
  <c r="E14" i="3"/>
  <c r="E30" i="3"/>
  <c r="E29" i="3"/>
  <c r="E20" i="3"/>
  <c r="E28" i="3"/>
  <c r="E27" i="3"/>
  <c r="E31" i="3"/>
  <c r="E26" i="3"/>
  <c r="E25" i="3"/>
  <c r="E19" i="3"/>
  <c r="E24" i="3"/>
  <c r="E23" i="3"/>
  <c r="E22" i="3"/>
  <c r="E10" i="3"/>
  <c r="E18" i="3"/>
  <c r="E17" i="3"/>
  <c r="E9" i="3"/>
  <c r="E8" i="3"/>
  <c r="E6" i="3"/>
  <c r="E7" i="3"/>
  <c r="E4" i="3"/>
  <c r="E5" i="3"/>
  <c r="D58" i="3" l="1"/>
  <c r="H58" i="3" s="1"/>
  <c r="D97" i="3"/>
  <c r="H97" i="3" s="1"/>
  <c r="D98" i="3"/>
  <c r="H98" i="3" s="1"/>
  <c r="D99" i="3"/>
  <c r="H99" i="3" s="1"/>
  <c r="D63" i="3"/>
  <c r="H63" i="3" s="1"/>
  <c r="D64" i="3"/>
  <c r="H64" i="3" s="1"/>
  <c r="D100" i="3"/>
  <c r="H100" i="3" s="1"/>
  <c r="D103" i="3"/>
  <c r="H103" i="3" s="1"/>
  <c r="D68" i="3"/>
  <c r="H68" i="3" s="1"/>
  <c r="D69" i="3"/>
  <c r="H69" i="3" s="1"/>
  <c r="D72" i="3"/>
  <c r="H72" i="3" s="1"/>
  <c r="D111" i="3"/>
  <c r="H111" i="3" s="1"/>
  <c r="D38" i="3"/>
  <c r="H38" i="3" s="1"/>
  <c r="D59" i="3"/>
  <c r="H59" i="3" s="1"/>
  <c r="D81" i="3"/>
  <c r="H81" i="3" s="1"/>
  <c r="D112" i="3"/>
  <c r="H112" i="3" s="1"/>
  <c r="D82" i="3"/>
  <c r="H82" i="3" s="1"/>
  <c r="D114" i="3"/>
  <c r="H114" i="3" s="1"/>
  <c r="D52" i="3"/>
  <c r="H52" i="3" s="1"/>
  <c r="D77" i="3"/>
  <c r="H77" i="3" s="1"/>
  <c r="D84" i="3"/>
  <c r="H84" i="3" s="1"/>
  <c r="D85" i="3"/>
  <c r="H85" i="3" s="1"/>
  <c r="D130" i="3"/>
  <c r="H130" i="3" s="1"/>
  <c r="D7" i="3"/>
  <c r="D10" i="3"/>
  <c r="D4" i="3"/>
  <c r="D56" i="3"/>
  <c r="D6" i="3"/>
  <c r="D8" i="3"/>
  <c r="D9" i="3"/>
  <c r="D11" i="3"/>
  <c r="D12" i="3"/>
  <c r="D13" i="3"/>
  <c r="D17" i="3"/>
  <c r="D18" i="3"/>
  <c r="D14" i="3"/>
  <c r="D67" i="3"/>
  <c r="D15" i="3"/>
  <c r="D70" i="3"/>
  <c r="D22" i="3"/>
  <c r="D61" i="3"/>
  <c r="D23" i="3"/>
  <c r="D62" i="3"/>
  <c r="D24" i="3"/>
  <c r="D19" i="3"/>
  <c r="H19" i="3" s="1"/>
  <c r="D25" i="3"/>
  <c r="D26" i="3"/>
  <c r="D37" i="3"/>
  <c r="D73" i="3"/>
  <c r="D21" i="3"/>
  <c r="D41" i="3"/>
  <c r="D34" i="3"/>
  <c r="D35" i="3"/>
  <c r="D32" i="3"/>
  <c r="D31" i="3"/>
  <c r="D27" i="3"/>
  <c r="D28" i="3"/>
  <c r="D20" i="3"/>
  <c r="H20" i="3" s="1"/>
  <c r="D29" i="3"/>
  <c r="D30" i="3"/>
  <c r="D33" i="3"/>
  <c r="D45" i="3"/>
  <c r="D46" i="3"/>
  <c r="D75" i="3"/>
  <c r="D43" i="3"/>
  <c r="D39" i="3"/>
  <c r="D40" i="3"/>
  <c r="D74" i="3"/>
  <c r="D83" i="3"/>
  <c r="D76" i="3"/>
  <c r="D44" i="3"/>
  <c r="D78" i="3"/>
  <c r="D42" i="3"/>
  <c r="D51" i="3"/>
  <c r="D48" i="3"/>
  <c r="D47" i="3"/>
  <c r="D49" i="3"/>
  <c r="D88" i="3"/>
  <c r="D89" i="3"/>
  <c r="D53" i="3"/>
  <c r="H53" i="3" s="1"/>
  <c r="D54" i="3"/>
  <c r="D5" i="3"/>
  <c r="C7" i="3"/>
  <c r="C57" i="3"/>
  <c r="H57" i="3" s="1"/>
  <c r="C90" i="3"/>
  <c r="H90" i="3" s="1"/>
  <c r="C10" i="3"/>
  <c r="C55" i="3"/>
  <c r="H55" i="3" s="1"/>
  <c r="C4" i="3"/>
  <c r="H4" i="3" s="1"/>
  <c r="C56" i="3"/>
  <c r="H56" i="3" s="1"/>
  <c r="C6" i="3"/>
  <c r="H6" i="3" s="1"/>
  <c r="C8" i="3"/>
  <c r="H8" i="3" s="1"/>
  <c r="C9" i="3"/>
  <c r="H9" i="3" s="1"/>
  <c r="C11" i="3"/>
  <c r="H11" i="3" s="1"/>
  <c r="C16" i="3"/>
  <c r="H16" i="3" s="1"/>
  <c r="C12" i="3"/>
  <c r="C13" i="3"/>
  <c r="C17" i="3"/>
  <c r="C18" i="3"/>
  <c r="C14" i="3"/>
  <c r="C67" i="3"/>
  <c r="C15" i="3"/>
  <c r="C70" i="3"/>
  <c r="C22" i="3"/>
  <c r="C61" i="3"/>
  <c r="C65" i="3"/>
  <c r="H65" i="3" s="1"/>
  <c r="C23" i="3"/>
  <c r="H23" i="3" s="1"/>
  <c r="C66" i="3"/>
  <c r="H66" i="3" s="1"/>
  <c r="C96" i="3"/>
  <c r="H96" i="3" s="1"/>
  <c r="C62" i="3"/>
  <c r="H62" i="3" s="1"/>
  <c r="C24" i="3"/>
  <c r="H24" i="3" s="1"/>
  <c r="C60" i="3"/>
  <c r="H60" i="3" s="1"/>
  <c r="C101" i="3"/>
  <c r="H101" i="3" s="1"/>
  <c r="C19" i="3"/>
  <c r="C102" i="3"/>
  <c r="H102" i="3" s="1"/>
  <c r="C25" i="3"/>
  <c r="C26" i="3"/>
  <c r="C37" i="3"/>
  <c r="C79" i="3"/>
  <c r="H79" i="3" s="1"/>
  <c r="C80" i="3"/>
  <c r="H80" i="3" s="1"/>
  <c r="C73" i="3"/>
  <c r="C21" i="3"/>
  <c r="C41" i="3"/>
  <c r="C34" i="3"/>
  <c r="C35" i="3"/>
  <c r="C32" i="3"/>
  <c r="H32" i="3" s="1"/>
  <c r="C36" i="3"/>
  <c r="H36" i="3" s="1"/>
  <c r="C31" i="3"/>
  <c r="H31" i="3" s="1"/>
  <c r="C27" i="3"/>
  <c r="H27" i="3" s="1"/>
  <c r="C28" i="3"/>
  <c r="H28" i="3" s="1"/>
  <c r="C107" i="3"/>
  <c r="H107" i="3" s="1"/>
  <c r="C108" i="3"/>
  <c r="H108" i="3" s="1"/>
  <c r="C20" i="3"/>
  <c r="C109" i="3"/>
  <c r="H109" i="3" s="1"/>
  <c r="C29" i="3"/>
  <c r="C30" i="3"/>
  <c r="C33" i="3"/>
  <c r="C71" i="3"/>
  <c r="H71" i="3" s="1"/>
  <c r="C45" i="3"/>
  <c r="H45" i="3" s="1"/>
  <c r="C46" i="3"/>
  <c r="H46" i="3" s="1"/>
  <c r="C75" i="3"/>
  <c r="H75" i="3" s="1"/>
  <c r="C116" i="3"/>
  <c r="H116" i="3" s="1"/>
  <c r="C117" i="3"/>
  <c r="H117" i="3" s="1"/>
  <c r="C118" i="3"/>
  <c r="H118" i="3" s="1"/>
  <c r="C43" i="3"/>
  <c r="C39" i="3"/>
  <c r="C40" i="3"/>
  <c r="C74" i="3"/>
  <c r="C83" i="3"/>
  <c r="C76" i="3"/>
  <c r="C119" i="3"/>
  <c r="H119" i="3" s="1"/>
  <c r="C120" i="3"/>
  <c r="H120" i="3" s="1"/>
  <c r="C44" i="3"/>
  <c r="C78" i="3"/>
  <c r="C42" i="3"/>
  <c r="C87" i="3"/>
  <c r="H87" i="3" s="1"/>
  <c r="C128" i="3"/>
  <c r="H128" i="3" s="1"/>
  <c r="C129" i="3"/>
  <c r="H129" i="3" s="1"/>
  <c r="C50" i="3"/>
  <c r="H50" i="3" s="1"/>
  <c r="C51" i="3"/>
  <c r="C48" i="3"/>
  <c r="H48" i="3" s="1"/>
  <c r="C47" i="3"/>
  <c r="C49" i="3"/>
  <c r="C88" i="3"/>
  <c r="C89" i="3"/>
  <c r="C53" i="3"/>
  <c r="C54" i="3"/>
  <c r="C132" i="3"/>
  <c r="H132" i="3" s="1"/>
  <c r="C5" i="3"/>
  <c r="H5" i="3" s="1"/>
  <c r="H51" i="3" l="1"/>
  <c r="H54" i="3"/>
  <c r="H89" i="3"/>
  <c r="H49" i="3"/>
  <c r="H42" i="3"/>
  <c r="H44" i="3"/>
  <c r="H83" i="3"/>
  <c r="H40" i="3"/>
  <c r="H43" i="3"/>
  <c r="H33" i="3"/>
  <c r="H29" i="3"/>
  <c r="H35" i="3"/>
  <c r="H41" i="3"/>
  <c r="H73" i="3"/>
  <c r="H26" i="3"/>
  <c r="H61" i="3"/>
  <c r="H70" i="3"/>
  <c r="H67" i="3"/>
  <c r="H18" i="3"/>
  <c r="H13" i="3"/>
  <c r="H10" i="3"/>
  <c r="H88" i="3"/>
  <c r="H47" i="3"/>
  <c r="H78" i="3"/>
  <c r="H76" i="3"/>
  <c r="H74" i="3"/>
  <c r="H39" i="3"/>
  <c r="H30" i="3"/>
  <c r="H34" i="3"/>
  <c r="H21" i="3"/>
  <c r="H37" i="3"/>
  <c r="H25" i="3"/>
  <c r="H22" i="3"/>
  <c r="H15" i="3"/>
  <c r="H14" i="3"/>
  <c r="H17" i="3"/>
  <c r="H12" i="3"/>
  <c r="H7" i="3"/>
</calcChain>
</file>

<file path=xl/sharedStrings.xml><?xml version="1.0" encoding="utf-8"?>
<sst xmlns="http://schemas.openxmlformats.org/spreadsheetml/2006/main" count="952" uniqueCount="261">
  <si>
    <t>Uitslagen</t>
  </si>
  <si>
    <t>Rugnummer</t>
  </si>
  <si>
    <t>Naam</t>
  </si>
  <si>
    <t>leeftijd</t>
  </si>
  <si>
    <t>leeftijdsfactor individueel</t>
  </si>
  <si>
    <t>leeftijdsfactor ploeg</t>
  </si>
  <si>
    <t>boot</t>
  </si>
  <si>
    <t>type</t>
  </si>
  <si>
    <t>bootfactor</t>
  </si>
  <si>
    <t>bootklasse</t>
  </si>
  <si>
    <t>bootklasse factor</t>
  </si>
  <si>
    <t>correctiefactor totaal</t>
  </si>
  <si>
    <t>tijd absoluut</t>
  </si>
  <si>
    <t>tijd gecorrigeerd</t>
  </si>
  <si>
    <t>punten</t>
  </si>
  <si>
    <t>uitgegeven nummers</t>
  </si>
  <si>
    <t>gecorrigeerde tijd</t>
  </si>
  <si>
    <t>t snelste</t>
  </si>
  <si>
    <t>Jens van Brakel</t>
  </si>
  <si>
    <t>Grebbeliniedijk</t>
  </si>
  <si>
    <t>8+</t>
  </si>
  <si>
    <t>A</t>
  </si>
  <si>
    <t>t mediaan</t>
  </si>
  <si>
    <t>middelste tijd</t>
  </si>
  <si>
    <t>Mees Buiskool</t>
  </si>
  <si>
    <t>Max Jager</t>
  </si>
  <si>
    <t>Punten = 100 + 10 * (t.mediaan - t.indidividu) / (t.mediaan - t.snelste)</t>
  </si>
  <si>
    <t>Pelle Verhoeff</t>
  </si>
  <si>
    <t>Stijn Meijssen</t>
  </si>
  <si>
    <t>Valentijn Mahieu</t>
  </si>
  <si>
    <t>snelste tijd</t>
  </si>
  <si>
    <t>mediaan</t>
  </si>
  <si>
    <t>Floor Hurkmans</t>
  </si>
  <si>
    <t>Stefan Slagter</t>
  </si>
  <si>
    <t>Esmoreit van Velde</t>
  </si>
  <si>
    <t>1x</t>
  </si>
  <si>
    <t>Matthijs Boschhuizen</t>
  </si>
  <si>
    <t>Weltevreden </t>
  </si>
  <si>
    <t>2x</t>
  </si>
  <si>
    <t>Bart van Delden</t>
  </si>
  <si>
    <t>Marloes Rietmeijer-Mentink</t>
  </si>
  <si>
    <t>4x+</t>
  </si>
  <si>
    <t>Esther Smaal</t>
  </si>
  <si>
    <t>Nicolette Buiter</t>
  </si>
  <si>
    <t>Marieke Bos</t>
  </si>
  <si>
    <t>Jens-Daniël Berlinicke</t>
  </si>
  <si>
    <t>C2x</t>
  </si>
  <si>
    <t>Mariska Sas</t>
  </si>
  <si>
    <t>Roos Kerssies</t>
  </si>
  <si>
    <t>Zetes</t>
  </si>
  <si>
    <t>C4x+</t>
  </si>
  <si>
    <t>C</t>
  </si>
  <si>
    <t>Annelotte de Wit</t>
  </si>
  <si>
    <t>Maartje van Velde</t>
  </si>
  <si>
    <t>Elin Kroes</t>
  </si>
  <si>
    <t>Robyn van de Coevering</t>
  </si>
  <si>
    <t>Amersfoirde</t>
  </si>
  <si>
    <t>8x+</t>
  </si>
  <si>
    <t>D</t>
  </si>
  <si>
    <t>Flora Troelstra</t>
  </si>
  <si>
    <t>Paula van Triest</t>
  </si>
  <si>
    <t>Tanouschka Jansen</t>
  </si>
  <si>
    <t>Maaike van Middelaar</t>
  </si>
  <si>
    <t>Anna maria Berlinicke</t>
  </si>
  <si>
    <t>Bo Melles</t>
  </si>
  <si>
    <t>Ploon Schulte</t>
  </si>
  <si>
    <t>Marjon van Alfen</t>
  </si>
  <si>
    <t>Desiree Berendsen</t>
  </si>
  <si>
    <t>Ank Verrips</t>
  </si>
  <si>
    <t>Hanneke van Baal</t>
  </si>
  <si>
    <t>Kitty Meulenbeld</t>
  </si>
  <si>
    <t>Martijn Legger</t>
  </si>
  <si>
    <t>Dith Carroccio</t>
  </si>
  <si>
    <t>Zuyderzee</t>
  </si>
  <si>
    <t>B</t>
  </si>
  <si>
    <t>Ernest Rijs</t>
  </si>
  <si>
    <t>Marja Siderius</t>
  </si>
  <si>
    <t>Elly Harens-Bijsterbosch</t>
  </si>
  <si>
    <t>Ignaas Scholten</t>
  </si>
  <si>
    <t>Kees Geelhoed</t>
  </si>
  <si>
    <t>Zeldert</t>
  </si>
  <si>
    <t>C4+</t>
  </si>
  <si>
    <t>Vincent Mahieu</t>
  </si>
  <si>
    <t>Peter Rietveld</t>
  </si>
  <si>
    <t>Marcoen Hopstaken</t>
  </si>
  <si>
    <t>Annerijn Leegte</t>
  </si>
  <si>
    <t>Joris &amp; de Draak</t>
  </si>
  <si>
    <t>Marlou Geraedts</t>
  </si>
  <si>
    <t>Arnold Leschot</t>
  </si>
  <si>
    <t>Pieter Schellekens</t>
  </si>
  <si>
    <t>Lars Kleiverda</t>
  </si>
  <si>
    <t>Ad Cornelissen</t>
  </si>
  <si>
    <t>Willem Beulink</t>
  </si>
  <si>
    <t>Mathilde Cardous-Ubbink</t>
  </si>
  <si>
    <t>Dolf Messnig</t>
  </si>
  <si>
    <t>Moos Hoek</t>
  </si>
  <si>
    <t>Kees van Bueren</t>
  </si>
  <si>
    <t>Mart van Hofslot</t>
  </si>
  <si>
    <t>Hannah Koopman</t>
  </si>
  <si>
    <t>Alex van der Woerd</t>
  </si>
  <si>
    <t>Reinand van der Woerd</t>
  </si>
  <si>
    <t>Daan Buijs</t>
  </si>
  <si>
    <t>Sil Groothuis</t>
  </si>
  <si>
    <t>Observant</t>
  </si>
  <si>
    <t>Twan van Dijk</t>
  </si>
  <si>
    <t>Thomas Lekkerkerk</t>
  </si>
  <si>
    <t>David Mulder</t>
  </si>
  <si>
    <t>Rens Westenberg</t>
  </si>
  <si>
    <t>Floris Reinders</t>
  </si>
  <si>
    <t>Kevin Witlam</t>
  </si>
  <si>
    <t>Hylke Prins</t>
  </si>
  <si>
    <t>Kevin de Ruijter</t>
  </si>
  <si>
    <t>Eddy Sas</t>
  </si>
  <si>
    <t>Kalina Sas</t>
  </si>
  <si>
    <t>Frederique ter Laak</t>
  </si>
  <si>
    <t>Praamgracht</t>
  </si>
  <si>
    <t>Kicky de Haan</t>
  </si>
  <si>
    <t>Jonathan Kernkamp</t>
  </si>
  <si>
    <t>Grote Koppel</t>
  </si>
  <si>
    <t>Jouke de Boer</t>
  </si>
  <si>
    <t>Matthijs van der Meulen</t>
  </si>
  <si>
    <t>Heen en Weer</t>
  </si>
  <si>
    <t>Frank Sanderse</t>
  </si>
  <si>
    <t>David Blikman</t>
  </si>
  <si>
    <t>Malebrug</t>
  </si>
  <si>
    <t>Boris van Geest</t>
  </si>
  <si>
    <t>Arend Meijssen</t>
  </si>
  <si>
    <t>Maatweg</t>
  </si>
  <si>
    <t>Karel van Wijk</t>
  </si>
  <si>
    <t>Tjeerd Prins</t>
  </si>
  <si>
    <t>Floris-Jan Groenevelt</t>
  </si>
  <si>
    <t>Berend Klink</t>
  </si>
  <si>
    <t>De Haar</t>
  </si>
  <si>
    <t>Job Korten</t>
  </si>
  <si>
    <t>Arthur Geraedts</t>
  </si>
  <si>
    <t>Stand</t>
  </si>
  <si>
    <t>Kei</t>
  </si>
  <si>
    <t>Lara van den Berg</t>
  </si>
  <si>
    <t>Monnikendam</t>
  </si>
  <si>
    <t>Mirjam Schippers</t>
  </si>
  <si>
    <t>Johannes Battjes</t>
  </si>
  <si>
    <t>Marc de Goede</t>
  </si>
  <si>
    <t>Hetty Lofström</t>
  </si>
  <si>
    <t>Jan Buijs</t>
  </si>
  <si>
    <t>Pierre Huijbregts</t>
  </si>
  <si>
    <t>Nefeli Vonno</t>
  </si>
  <si>
    <t>Sietske van Bakel</t>
  </si>
  <si>
    <t>Nienke Andriessen</t>
  </si>
  <si>
    <t>Den Treek</t>
  </si>
  <si>
    <t>Shayan Sheibani</t>
  </si>
  <si>
    <t>Alice Zelle</t>
  </si>
  <si>
    <t>Milou Verhoeff</t>
  </si>
  <si>
    <t>Schans</t>
  </si>
  <si>
    <t>Sofia Cola</t>
  </si>
  <si>
    <t>Inge Buikema</t>
  </si>
  <si>
    <t>Calista Sweitser</t>
  </si>
  <si>
    <t>Coelhorst</t>
  </si>
  <si>
    <t>Sandra Prantl</t>
  </si>
  <si>
    <t>Conny Haasnoot</t>
  </si>
  <si>
    <t>Anna van Vliet</t>
  </si>
  <si>
    <t>Puck Hopstaken</t>
  </si>
  <si>
    <t>Arthur Heusdens</t>
  </si>
  <si>
    <t>Sebastiaan Brouwer</t>
  </si>
  <si>
    <t>Toon Damhuis</t>
  </si>
  <si>
    <t>Totaal</t>
  </si>
  <si>
    <t>Metta Streefkerk</t>
  </si>
  <si>
    <t>Odette vervoort</t>
  </si>
  <si>
    <t>Cisca Kruijsdijk</t>
  </si>
  <si>
    <t>Judith Veersma</t>
  </si>
  <si>
    <t>Koos Termorshuizen</t>
  </si>
  <si>
    <t>Peter van Wegen</t>
  </si>
  <si>
    <t>Fenne van Putten</t>
  </si>
  <si>
    <t>Tom Oldenbeuving</t>
  </si>
  <si>
    <t>Sander Klaver</t>
  </si>
  <si>
    <t>Johan van der Werf</t>
  </si>
  <si>
    <t>Lockhorst</t>
  </si>
  <si>
    <t>Hanneke van der Sloot</t>
  </si>
  <si>
    <t>Jeanine Blaakmeer</t>
  </si>
  <si>
    <t>Cedric Rietmeijer</t>
  </si>
  <si>
    <t>Jasur Pulotov</t>
  </si>
  <si>
    <t>Janneke Roosjen</t>
  </si>
  <si>
    <t>Maaike Gorter</t>
  </si>
  <si>
    <t>Victor Ruhlmann</t>
  </si>
  <si>
    <t>Vahid Etemadi</t>
  </si>
  <si>
    <t>Bas de Lange</t>
  </si>
  <si>
    <t>Suosan</t>
  </si>
  <si>
    <t>HEK</t>
  </si>
  <si>
    <t>Tussenstand Hemus Driekwart 2018-2019</t>
  </si>
  <si>
    <t>Hoogerhorst</t>
  </si>
  <si>
    <t>Pieter Reitsma</t>
  </si>
  <si>
    <t>Wim Broekhuizen</t>
  </si>
  <si>
    <t>Mira van Lange</t>
  </si>
  <si>
    <t>Jelle Koopman</t>
  </si>
  <si>
    <t>Flehite</t>
  </si>
  <si>
    <t>2-</t>
  </si>
  <si>
    <t>Ties van Bakel</t>
  </si>
  <si>
    <t>Oetse Donner</t>
  </si>
  <si>
    <t>Marianne van der Meulen</t>
  </si>
  <si>
    <t>rieneke gerkema</t>
  </si>
  <si>
    <t>Muurhuizen3</t>
  </si>
  <si>
    <t>C3x+</t>
  </si>
  <si>
    <t>Gerdt Kernkamp</t>
  </si>
  <si>
    <t>Twan Lohmeijer</t>
  </si>
  <si>
    <t>Niek van Delden</t>
  </si>
  <si>
    <t>Florian ter Hoeve</t>
  </si>
  <si>
    <t>Wout van der Molen</t>
  </si>
  <si>
    <t>Kiki Morelisse</t>
  </si>
  <si>
    <t>Sybren de Boer</t>
  </si>
  <si>
    <t>Ruud Wiegersma</t>
  </si>
  <si>
    <t>Lucas Crietee</t>
  </si>
  <si>
    <t>Malou van As</t>
  </si>
  <si>
    <t>Nika van As</t>
  </si>
  <si>
    <t>Marte Hemmen</t>
  </si>
  <si>
    <t>Eeske Roex</t>
  </si>
  <si>
    <t>Iris Cockx</t>
  </si>
  <si>
    <t>Susanne Boon</t>
  </si>
  <si>
    <t>Thom Kuus</t>
  </si>
  <si>
    <t>Metgensbleek</t>
  </si>
  <si>
    <t>4+</t>
  </si>
  <si>
    <t>Elfi de jong</t>
  </si>
  <si>
    <t>Youpe van Kessel</t>
  </si>
  <si>
    <t>minxia Peddemos</t>
  </si>
  <si>
    <t>Robert van Spronsen</t>
  </si>
  <si>
    <t>Pieter van Spronsen</t>
  </si>
  <si>
    <t>Raddraaier</t>
  </si>
  <si>
    <t>en</t>
  </si>
  <si>
    <t>heat</t>
  </si>
  <si>
    <t>Grimmestein</t>
  </si>
  <si>
    <t>t Latijntje</t>
  </si>
  <si>
    <t>Amersfoortse Berg</t>
  </si>
  <si>
    <t>De Croon</t>
  </si>
  <si>
    <t>Marienhof</t>
  </si>
  <si>
    <t>4x</t>
  </si>
  <si>
    <t>Esmee Marlet</t>
  </si>
  <si>
    <t>Armando</t>
  </si>
  <si>
    <t>Hete Choco</t>
  </si>
  <si>
    <t>José van Renswoude</t>
  </si>
  <si>
    <t>Agnes Kemperman</t>
  </si>
  <si>
    <t>Kantonnier</t>
  </si>
  <si>
    <t>Zwaaikom</t>
  </si>
  <si>
    <t>C1x</t>
  </si>
  <si>
    <t>Jaap Kleingeld</t>
  </si>
  <si>
    <t>Driest</t>
  </si>
  <si>
    <t>t Dijkje</t>
  </si>
  <si>
    <t>C2x+</t>
  </si>
  <si>
    <t>Mette Roex</t>
  </si>
  <si>
    <t>Sofie van Amersfoort</t>
  </si>
  <si>
    <t>De Rijzende Zon</t>
  </si>
  <si>
    <t>d'Eersteling</t>
  </si>
  <si>
    <t>TOTAAL</t>
  </si>
  <si>
    <t>Jantinus Ziengs</t>
  </si>
  <si>
    <t>Jos Wassink</t>
  </si>
  <si>
    <t>Francien Bringmann</t>
  </si>
  <si>
    <t>Anton Vogelaar</t>
  </si>
  <si>
    <t>Bernadette Jeremiasse</t>
  </si>
  <si>
    <t>Marloes Rietmeijer</t>
  </si>
  <si>
    <t>Johannes Veuger</t>
  </si>
  <si>
    <t>Jot Groothuis</t>
  </si>
  <si>
    <t>Marleen Bekker</t>
  </si>
  <si>
    <t>Alexander van Beuningen</t>
  </si>
  <si>
    <t>Uitslag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</si>
</sst>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.000_ ;_ * \-#,##0.000_ ;_ * &quot;-&quot;??_ ;_ @_ "/>
    <numFmt numFmtId="165" formatCode="[$-F400]h:mm:ss\ AM/PM"/>
    <numFmt numFmtId="166" formatCode="h:mm:ss;@"/>
    <numFmt numFmtId="167" formatCode="h:mm:ss.0"/>
    <numFmt numFmtId="168" formatCode="_ * #,##0.0_ ;_ * \-#,##0.0_ ;_ * &quot;-&quot;??_ ;_ @_ "/>
    <numFmt numFmtId="169" formatCode="0.0"/>
  </numFmts>
  <fonts count="5" x14ac:knownFonts="1"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64" fontId="0" fillId="0" borderId="0" xfId="1" applyNumberFormat="1" applyFont="1"/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6" fontId="0" fillId="0" borderId="0" xfId="0" applyNumberFormat="1"/>
    <xf numFmtId="167" fontId="0" fillId="0" borderId="0" xfId="0" applyNumberFormat="1"/>
    <xf numFmtId="165" fontId="0" fillId="0" borderId="1" xfId="0" applyNumberFormat="1" applyBorder="1"/>
    <xf numFmtId="165" fontId="0" fillId="0" borderId="0" xfId="0" applyNumberFormat="1"/>
    <xf numFmtId="0" fontId="4" fillId="0" borderId="0" xfId="0" applyFont="1"/>
    <xf numFmtId="166" fontId="0" fillId="3" borderId="0" xfId="0" applyNumberFormat="1" applyFill="1"/>
    <xf numFmtId="0" fontId="3" fillId="4" borderId="0" xfId="0" applyFont="1" applyFill="1" applyAlignment="1">
      <alignment horizontal="center" vertical="center" wrapText="1"/>
    </xf>
    <xf numFmtId="43" fontId="0" fillId="0" borderId="0" xfId="1" applyFont="1"/>
    <xf numFmtId="0" fontId="3" fillId="0" borderId="0" xfId="0" applyFont="1"/>
    <xf numFmtId="0" fontId="0" fillId="5" borderId="0" xfId="0" applyFill="1"/>
    <xf numFmtId="43" fontId="0" fillId="5" borderId="0" xfId="1" applyFont="1" applyFill="1"/>
    <xf numFmtId="0" fontId="3" fillId="0" borderId="0" xfId="0" applyFont="1" applyAlignment="1">
      <alignment horizontal="center" vertical="top"/>
    </xf>
    <xf numFmtId="43" fontId="3" fillId="0" borderId="2" xfId="1" applyFont="1" applyBorder="1"/>
    <xf numFmtId="43" fontId="3" fillId="5" borderId="3" xfId="1" applyFont="1" applyFill="1" applyBorder="1"/>
    <xf numFmtId="0" fontId="3" fillId="0" borderId="2" xfId="0" applyFont="1" applyFill="1" applyBorder="1" applyAlignment="1">
      <alignment horizontal="center" vertical="top" wrapText="1"/>
    </xf>
    <xf numFmtId="16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0" fillId="0" borderId="0" xfId="0" applyFill="1"/>
    <xf numFmtId="43" fontId="0" fillId="0" borderId="0" xfId="1" applyFont="1" applyFill="1"/>
    <xf numFmtId="43" fontId="3" fillId="0" borderId="2" xfId="1" applyFont="1" applyFill="1" applyBorder="1"/>
    <xf numFmtId="43" fontId="3" fillId="0" borderId="0" xfId="1" applyFont="1"/>
    <xf numFmtId="168" fontId="0" fillId="0" borderId="0" xfId="1" applyNumberFormat="1" applyFont="1"/>
    <xf numFmtId="16" fontId="3" fillId="0" borderId="0" xfId="0" applyNumberFormat="1" applyFont="1" applyAlignment="1">
      <alignment horizontal="center" vertical="top"/>
    </xf>
    <xf numFmtId="169" fontId="0" fillId="0" borderId="0" xfId="0" applyNumberFormat="1"/>
    <xf numFmtId="43" fontId="0" fillId="0" borderId="0" xfId="0" applyNumberFormat="1"/>
    <xf numFmtId="0" fontId="3" fillId="0" borderId="0" xfId="0" applyFont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ocuments/Hemus/Hemus%20Driekwart/2018/Hemus%20driekwart%20wedstrijdbestand%20jan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ocuments/Hemus/Hemus%20Driekwart/2017/Hemus%20driekwart%20wedstrijdbestand%20jan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emus.nl/driekwart/Hemus%20driekwart%20wedstrijdbestand%20dec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emus.nl/driekwart/Hemus%20driekwart%20wedstrijdbestand%20nov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instructie"/>
      <sheetName val="Veiligheids formulier"/>
      <sheetName val="Invoerlijst deelnemers"/>
      <sheetName val="tijdregistratie"/>
      <sheetName val="startlijst"/>
      <sheetName val="uitslagen"/>
      <sheetName val="uitslagen opgemaakt"/>
      <sheetName val="Ledenlijst nov2017"/>
      <sheetName val="correctiefactoren"/>
      <sheetName val="Vloot nov2017"/>
      <sheetName val="wedstrijdbestand"/>
      <sheetName val="bootgebru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2" t="str">
            <v>Amersfoirde</v>
          </cell>
        </row>
        <row r="3">
          <cell r="E3" t="str">
            <v>Amersfoortse Berg</v>
          </cell>
        </row>
        <row r="4">
          <cell r="E4" t="str">
            <v>Armando</v>
          </cell>
        </row>
        <row r="5">
          <cell r="E5" t="str">
            <v>Ben</v>
          </cell>
        </row>
        <row r="6">
          <cell r="E6" t="str">
            <v>Bergeend</v>
          </cell>
        </row>
        <row r="7">
          <cell r="E7" t="str">
            <v>Beter laat dan nooit</v>
          </cell>
        </row>
        <row r="8">
          <cell r="E8" t="str">
            <v>Bloemendal</v>
          </cell>
        </row>
        <row r="9">
          <cell r="E9" t="str">
            <v>Bolle Brug</v>
          </cell>
        </row>
        <row r="10">
          <cell r="E10" t="str">
            <v>Chinchon</v>
          </cell>
        </row>
        <row r="11">
          <cell r="E11" t="str">
            <v>Coelhorst</v>
          </cell>
        </row>
        <row r="12">
          <cell r="E12" t="str">
            <v>d'Eersteling</v>
          </cell>
        </row>
        <row r="13">
          <cell r="E13" t="str">
            <v>De Haar</v>
          </cell>
        </row>
        <row r="14">
          <cell r="E14" t="str">
            <v>De Rijzende Zon</v>
          </cell>
        </row>
        <row r="15">
          <cell r="E15" t="str">
            <v>Den Ham</v>
          </cell>
        </row>
        <row r="16">
          <cell r="E16" t="str">
            <v>Den Treek</v>
          </cell>
        </row>
        <row r="17">
          <cell r="E17" t="str">
            <v>Drakennest</v>
          </cell>
        </row>
        <row r="18">
          <cell r="E18" t="str">
            <v>Drie Ringen</v>
          </cell>
        </row>
        <row r="19">
          <cell r="E19" t="str">
            <v>Drie Sluizenbrug</v>
          </cell>
        </row>
        <row r="20">
          <cell r="E20" t="str">
            <v>Driest</v>
          </cell>
        </row>
        <row r="21">
          <cell r="E21" t="str">
            <v>Egbert Bok</v>
          </cell>
        </row>
        <row r="22">
          <cell r="E22" t="str">
            <v>Elsie</v>
          </cell>
        </row>
        <row r="23">
          <cell r="E23" t="str">
            <v>Elzenaar</v>
          </cell>
        </row>
        <row r="24">
          <cell r="E24" t="str">
            <v>Flehite</v>
          </cell>
        </row>
        <row r="25">
          <cell r="E25" t="str">
            <v>Fuut</v>
          </cell>
        </row>
        <row r="26">
          <cell r="E26" t="str">
            <v>Gemaal</v>
          </cell>
        </row>
        <row r="27">
          <cell r="E27" t="str">
            <v>Geus</v>
          </cell>
        </row>
        <row r="28">
          <cell r="E28" t="str">
            <v>Gijs</v>
          </cell>
        </row>
        <row r="29">
          <cell r="E29" t="str">
            <v>Glashut</v>
          </cell>
        </row>
        <row r="30">
          <cell r="A30">
            <v>1</v>
          </cell>
          <cell r="E30" t="str">
            <v>Grebbe</v>
          </cell>
        </row>
        <row r="31">
          <cell r="A31">
            <v>2</v>
          </cell>
          <cell r="E31" t="str">
            <v>Grebbeliniedijk</v>
          </cell>
        </row>
        <row r="32">
          <cell r="E32" t="str">
            <v>Grote Koppel</v>
          </cell>
        </row>
        <row r="33">
          <cell r="E33" t="str">
            <v>Heen en Weer</v>
          </cell>
        </row>
        <row r="34">
          <cell r="E34" t="str">
            <v>Henk Grimm</v>
          </cell>
        </row>
        <row r="35">
          <cell r="E35" t="str">
            <v>Hete Choco</v>
          </cell>
        </row>
        <row r="36">
          <cell r="E36" t="str">
            <v>Hoevelaken</v>
          </cell>
        </row>
        <row r="37">
          <cell r="E37" t="str">
            <v>Hoogerhorst</v>
          </cell>
        </row>
        <row r="38">
          <cell r="E38" t="str">
            <v>Insteek</v>
          </cell>
        </row>
        <row r="39">
          <cell r="E39" t="str">
            <v>Isselt</v>
          </cell>
        </row>
        <row r="40">
          <cell r="E40" t="str">
            <v>Joris &amp; de Draak</v>
          </cell>
        </row>
        <row r="41">
          <cell r="E41" t="str">
            <v>Joure</v>
          </cell>
        </row>
        <row r="42">
          <cell r="E42" t="str">
            <v>Kantonnier</v>
          </cell>
        </row>
        <row r="43">
          <cell r="E43" t="str">
            <v>Karrekiet</v>
          </cell>
        </row>
        <row r="44">
          <cell r="E44" t="str">
            <v>Kees Luykx</v>
          </cell>
        </row>
        <row r="45">
          <cell r="E45" t="str">
            <v>Kei</v>
          </cell>
        </row>
        <row r="46">
          <cell r="E46" t="str">
            <v>Kleine Spui</v>
          </cell>
        </row>
        <row r="47">
          <cell r="E47" t="str">
            <v>Koppel</v>
          </cell>
        </row>
        <row r="48">
          <cell r="E48" t="str">
            <v>Krachtwijk</v>
          </cell>
        </row>
        <row r="49">
          <cell r="E49" t="str">
            <v>Lockhorst</v>
          </cell>
        </row>
        <row r="50">
          <cell r="E50" t="str">
            <v>Luiaard</v>
          </cell>
        </row>
        <row r="51">
          <cell r="E51" t="str">
            <v>Maatweg</v>
          </cell>
        </row>
        <row r="52">
          <cell r="E52" t="str">
            <v>Malebrug</v>
          </cell>
        </row>
        <row r="53">
          <cell r="E53" t="str">
            <v>Malesluis</v>
          </cell>
        </row>
        <row r="54">
          <cell r="E54" t="str">
            <v>Meander</v>
          </cell>
        </row>
        <row r="55">
          <cell r="E55" t="str">
            <v>Meridiaan II</v>
          </cell>
        </row>
        <row r="56">
          <cell r="E56" t="str">
            <v>Metgensbleek</v>
          </cell>
        </row>
        <row r="57">
          <cell r="E57" t="str">
            <v>Mondriaan</v>
          </cell>
        </row>
        <row r="58">
          <cell r="E58" t="str">
            <v>Mondriaan3</v>
          </cell>
        </row>
        <row r="59">
          <cell r="E59" t="str">
            <v>Monnikendam</v>
          </cell>
        </row>
        <row r="60">
          <cell r="E60" t="str">
            <v>Muurhuizen3</v>
          </cell>
        </row>
        <row r="61">
          <cell r="E61" t="str">
            <v>Muurhuizen4</v>
          </cell>
        </row>
        <row r="62">
          <cell r="E62" t="str">
            <v>Nattegat</v>
          </cell>
        </row>
        <row r="63">
          <cell r="E63" t="str">
            <v>Nimmerdor</v>
          </cell>
        </row>
        <row r="64">
          <cell r="E64" t="str">
            <v>Observant</v>
          </cell>
        </row>
        <row r="65">
          <cell r="E65" t="str">
            <v>Onze Lieve Vrouwe</v>
          </cell>
        </row>
        <row r="66">
          <cell r="E66" t="str">
            <v>Phoenix</v>
          </cell>
        </row>
        <row r="67">
          <cell r="E67" t="str">
            <v>Praamgracht</v>
          </cell>
        </row>
        <row r="68">
          <cell r="E68" t="str">
            <v>Provincie Utrecht</v>
          </cell>
        </row>
        <row r="69">
          <cell r="E69" t="str">
            <v>Raboes</v>
          </cell>
        </row>
        <row r="70">
          <cell r="E70" t="str">
            <v>Raddraaier</v>
          </cell>
        </row>
        <row r="71">
          <cell r="E71" t="str">
            <v>Rustenburg</v>
          </cell>
        </row>
        <row r="72">
          <cell r="E72" t="str">
            <v>Sasje</v>
          </cell>
        </row>
        <row r="73">
          <cell r="E73" t="str">
            <v>Sasje 3</v>
          </cell>
        </row>
        <row r="74">
          <cell r="E74" t="str">
            <v>Schans</v>
          </cell>
        </row>
        <row r="75">
          <cell r="E75" t="str">
            <v>Schothorst</v>
          </cell>
        </row>
        <row r="76">
          <cell r="E76" t="str">
            <v>Slobeend</v>
          </cell>
        </row>
        <row r="77">
          <cell r="E77" t="str">
            <v>Smallepad</v>
          </cell>
        </row>
        <row r="78">
          <cell r="E78" t="str">
            <v>Spijkertje</v>
          </cell>
        </row>
        <row r="79">
          <cell r="E79" t="str">
            <v>Stoutenburg</v>
          </cell>
        </row>
        <row r="80">
          <cell r="E80" t="str">
            <v>Strijdhorst</v>
          </cell>
        </row>
        <row r="81">
          <cell r="E81" t="str">
            <v>Stuw</v>
          </cell>
        </row>
        <row r="82">
          <cell r="E82" t="str">
            <v>Sybil</v>
          </cell>
        </row>
        <row r="83">
          <cell r="E83" t="str">
            <v>t Dijkje</v>
          </cell>
        </row>
        <row r="84">
          <cell r="E84" t="str">
            <v>t Sluisje</v>
          </cell>
        </row>
        <row r="85">
          <cell r="E85" t="str">
            <v>t Latijntje</v>
          </cell>
        </row>
        <row r="86">
          <cell r="E86" t="str">
            <v>Tarraleah</v>
          </cell>
        </row>
        <row r="87">
          <cell r="E87" t="str">
            <v>Teut</v>
          </cell>
        </row>
        <row r="88">
          <cell r="E88" t="str">
            <v>Tinnenbrug</v>
          </cell>
        </row>
        <row r="89">
          <cell r="E89" t="str">
            <v>Tiran</v>
          </cell>
        </row>
        <row r="90">
          <cell r="E90" t="str">
            <v>Vathorst</v>
          </cell>
        </row>
        <row r="91">
          <cell r="E91" t="str">
            <v>Van Vlieland naar Batavia</v>
          </cell>
        </row>
        <row r="92">
          <cell r="E92" t="str">
            <v>Vlasakkers</v>
          </cell>
        </row>
        <row r="93">
          <cell r="E93" t="str">
            <v>Zeemeermin</v>
          </cell>
        </row>
        <row r="94">
          <cell r="E94" t="str">
            <v>Vrije Vogel</v>
          </cell>
        </row>
        <row r="95">
          <cell r="E95" t="str">
            <v>Weerhorst</v>
          </cell>
        </row>
        <row r="96">
          <cell r="E96" t="str">
            <v>Weltevreden </v>
          </cell>
        </row>
        <row r="97">
          <cell r="E97" t="str">
            <v>Woesteigen op Snoeckgenshoevel</v>
          </cell>
        </row>
        <row r="98">
          <cell r="E98" t="str">
            <v>Zeldert</v>
          </cell>
        </row>
        <row r="99">
          <cell r="E99" t="str">
            <v>Zetes</v>
          </cell>
        </row>
        <row r="100">
          <cell r="E100" t="str">
            <v>Zoys</v>
          </cell>
        </row>
        <row r="101">
          <cell r="E101" t="str">
            <v>Zuyderzee</v>
          </cell>
        </row>
        <row r="102">
          <cell r="E102" t="str">
            <v>Zwaaikom</v>
          </cell>
        </row>
        <row r="103">
          <cell r="E103" t="str">
            <v>Zwarte Willem</v>
          </cell>
        </row>
        <row r="104">
          <cell r="E104" t="str">
            <v>Baarn skiff</v>
          </cell>
        </row>
        <row r="105">
          <cell r="E105" t="str">
            <v>Grimmestein</v>
          </cell>
        </row>
        <row r="106">
          <cell r="E106" t="str">
            <v>De Croon</v>
          </cell>
        </row>
        <row r="107">
          <cell r="E107" t="str">
            <v>Marienhof</v>
          </cell>
        </row>
        <row r="108">
          <cell r="E108" t="str">
            <v>Sofie van Amersfoort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instructie"/>
      <sheetName val="Invoerlijst deelnemers"/>
      <sheetName val="tijdregistratie"/>
      <sheetName val="startlijst"/>
      <sheetName val="uitslagen"/>
      <sheetName val="uitslagen opgemaakt"/>
      <sheetName val="Ledenlijst nov2017"/>
      <sheetName val="correctiefactoren"/>
      <sheetName val="Vloot nov2017"/>
      <sheetName val="wedstrijdbestand"/>
      <sheetName val="bootgebru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E2" t="str">
            <v>Amersfoirde</v>
          </cell>
        </row>
        <row r="3">
          <cell r="E3" t="str">
            <v>Amersfoortse Berg</v>
          </cell>
        </row>
        <row r="4">
          <cell r="E4" t="str">
            <v>Armando</v>
          </cell>
        </row>
        <row r="5">
          <cell r="E5" t="str">
            <v>Ben</v>
          </cell>
        </row>
        <row r="6">
          <cell r="E6" t="str">
            <v>Bergeend</v>
          </cell>
        </row>
        <row r="7">
          <cell r="E7" t="str">
            <v>Beter laat dan nooit</v>
          </cell>
        </row>
        <row r="8">
          <cell r="E8" t="str">
            <v>Bloemendal</v>
          </cell>
        </row>
        <row r="9">
          <cell r="E9" t="str">
            <v>Bolle Brug</v>
          </cell>
        </row>
        <row r="10">
          <cell r="E10" t="str">
            <v>Chinchon</v>
          </cell>
        </row>
        <row r="11">
          <cell r="E11" t="str">
            <v>Coelhorst</v>
          </cell>
        </row>
        <row r="12">
          <cell r="E12" t="str">
            <v>d'Eersteling</v>
          </cell>
        </row>
        <row r="13">
          <cell r="E13" t="str">
            <v>De Haar</v>
          </cell>
        </row>
        <row r="14">
          <cell r="E14" t="str">
            <v>De Rijzende Zon</v>
          </cell>
        </row>
        <row r="15">
          <cell r="E15" t="str">
            <v>Den Ham</v>
          </cell>
        </row>
        <row r="16">
          <cell r="E16" t="str">
            <v>Den Treek</v>
          </cell>
        </row>
        <row r="17">
          <cell r="E17" t="str">
            <v>Drakennest</v>
          </cell>
        </row>
        <row r="18">
          <cell r="E18" t="str">
            <v>Drie Ringen</v>
          </cell>
        </row>
        <row r="19">
          <cell r="E19" t="str">
            <v>Drie Sluizenbrug</v>
          </cell>
        </row>
        <row r="20">
          <cell r="E20" t="str">
            <v>Driest</v>
          </cell>
        </row>
        <row r="21">
          <cell r="E21" t="str">
            <v>Egbert Bok</v>
          </cell>
        </row>
        <row r="22">
          <cell r="E22" t="str">
            <v>Elsie</v>
          </cell>
        </row>
        <row r="23">
          <cell r="E23" t="str">
            <v>Elzenaar</v>
          </cell>
        </row>
        <row r="24">
          <cell r="E24" t="str">
            <v>Flehite</v>
          </cell>
        </row>
        <row r="25">
          <cell r="E25" t="str">
            <v>Fuut</v>
          </cell>
        </row>
        <row r="26">
          <cell r="E26" t="str">
            <v>Gemaal</v>
          </cell>
        </row>
        <row r="27">
          <cell r="E27" t="str">
            <v>Geus</v>
          </cell>
        </row>
        <row r="28">
          <cell r="E28" t="str">
            <v>Gijs</v>
          </cell>
        </row>
        <row r="29">
          <cell r="E29" t="str">
            <v>Glashut</v>
          </cell>
        </row>
        <row r="30">
          <cell r="A30">
            <v>1</v>
          </cell>
          <cell r="E30" t="str">
            <v>Grebbe</v>
          </cell>
        </row>
        <row r="31">
          <cell r="A31">
            <v>2</v>
          </cell>
          <cell r="E31" t="str">
            <v>Grebbeliniedijk</v>
          </cell>
        </row>
        <row r="32">
          <cell r="E32" t="str">
            <v>Grote Koppel</v>
          </cell>
        </row>
        <row r="33">
          <cell r="E33" t="str">
            <v>Heen en Weer</v>
          </cell>
        </row>
        <row r="34">
          <cell r="E34" t="str">
            <v>Henk Grimm</v>
          </cell>
        </row>
        <row r="35">
          <cell r="E35" t="str">
            <v>Hete Choco</v>
          </cell>
        </row>
        <row r="36">
          <cell r="E36" t="str">
            <v>Hoevelaken</v>
          </cell>
        </row>
        <row r="37">
          <cell r="E37" t="str">
            <v>Hoogerhorst</v>
          </cell>
        </row>
        <row r="38">
          <cell r="E38" t="str">
            <v>Insteek</v>
          </cell>
        </row>
        <row r="39">
          <cell r="E39" t="str">
            <v>Isselt</v>
          </cell>
        </row>
        <row r="40">
          <cell r="E40" t="str">
            <v>Joris &amp; de Draak</v>
          </cell>
        </row>
        <row r="41">
          <cell r="E41" t="str">
            <v>Joure</v>
          </cell>
        </row>
        <row r="42">
          <cell r="E42" t="str">
            <v>Kantonnier</v>
          </cell>
        </row>
        <row r="43">
          <cell r="E43" t="str">
            <v>Karrekiet</v>
          </cell>
        </row>
        <row r="44">
          <cell r="E44" t="str">
            <v>Kees Luykx</v>
          </cell>
        </row>
        <row r="45">
          <cell r="E45" t="str">
            <v>Kei</v>
          </cell>
        </row>
        <row r="46">
          <cell r="E46" t="str">
            <v>Kleine Spui</v>
          </cell>
        </row>
        <row r="47">
          <cell r="E47" t="str">
            <v>Koppel</v>
          </cell>
        </row>
        <row r="48">
          <cell r="E48" t="str">
            <v>Krachtwijk</v>
          </cell>
        </row>
        <row r="49">
          <cell r="E49" t="str">
            <v>Lockhorst</v>
          </cell>
        </row>
        <row r="50">
          <cell r="E50" t="str">
            <v>Luiaard</v>
          </cell>
        </row>
        <row r="51">
          <cell r="E51" t="str">
            <v>Maatweg</v>
          </cell>
        </row>
        <row r="52">
          <cell r="E52" t="str">
            <v>Malebrug</v>
          </cell>
        </row>
        <row r="53">
          <cell r="E53" t="str">
            <v>Malesluis</v>
          </cell>
        </row>
        <row r="54">
          <cell r="E54" t="str">
            <v>Meander</v>
          </cell>
        </row>
        <row r="55">
          <cell r="E55" t="str">
            <v>Meridiaan II</v>
          </cell>
        </row>
        <row r="56">
          <cell r="E56" t="str">
            <v>Metgensbleek</v>
          </cell>
        </row>
        <row r="57">
          <cell r="E57" t="str">
            <v>Mondriaan</v>
          </cell>
        </row>
        <row r="58">
          <cell r="E58" t="str">
            <v>Mondriaan3</v>
          </cell>
        </row>
        <row r="59">
          <cell r="E59" t="str">
            <v>Monnikendam</v>
          </cell>
        </row>
        <row r="60">
          <cell r="E60" t="str">
            <v>Muurhuizen3</v>
          </cell>
        </row>
        <row r="61">
          <cell r="E61" t="str">
            <v>Muurhuizen4</v>
          </cell>
        </row>
        <row r="62">
          <cell r="E62" t="str">
            <v>Nattegat</v>
          </cell>
        </row>
        <row r="63">
          <cell r="E63" t="str">
            <v>Nimmerdor</v>
          </cell>
        </row>
        <row r="64">
          <cell r="E64" t="str">
            <v>Observant</v>
          </cell>
        </row>
        <row r="65">
          <cell r="E65" t="str">
            <v>Onze Lieve Vrouwe</v>
          </cell>
        </row>
        <row r="66">
          <cell r="E66" t="str">
            <v>Phoenix</v>
          </cell>
        </row>
        <row r="67">
          <cell r="E67" t="str">
            <v>Praamgracht</v>
          </cell>
        </row>
        <row r="68">
          <cell r="E68" t="str">
            <v>Provincie Utrecht</v>
          </cell>
        </row>
        <row r="69">
          <cell r="E69" t="str">
            <v>Raboes</v>
          </cell>
        </row>
        <row r="70">
          <cell r="E70" t="str">
            <v>Raddraaier</v>
          </cell>
        </row>
        <row r="71">
          <cell r="E71" t="str">
            <v>Rustenburg</v>
          </cell>
        </row>
        <row r="72">
          <cell r="E72" t="str">
            <v>Sasje</v>
          </cell>
        </row>
        <row r="73">
          <cell r="E73" t="str">
            <v>Sasje 3</v>
          </cell>
        </row>
        <row r="74">
          <cell r="E74" t="str">
            <v>Schans</v>
          </cell>
        </row>
        <row r="75">
          <cell r="E75" t="str">
            <v>Schothorst</v>
          </cell>
        </row>
        <row r="76">
          <cell r="E76" t="str">
            <v>Slobeend</v>
          </cell>
        </row>
        <row r="77">
          <cell r="E77" t="str">
            <v>Smallepad</v>
          </cell>
        </row>
        <row r="78">
          <cell r="E78" t="str">
            <v>Spijkertje</v>
          </cell>
        </row>
        <row r="79">
          <cell r="E79" t="str">
            <v>Stoutenburg</v>
          </cell>
        </row>
        <row r="80">
          <cell r="E80" t="str">
            <v>Strijdhorst</v>
          </cell>
        </row>
        <row r="81">
          <cell r="E81" t="str">
            <v>Stuw</v>
          </cell>
        </row>
        <row r="82">
          <cell r="E82" t="str">
            <v>Sybil</v>
          </cell>
        </row>
        <row r="83">
          <cell r="E83" t="str">
            <v>t Dijkje</v>
          </cell>
        </row>
        <row r="84">
          <cell r="E84" t="str">
            <v>t Sluisje</v>
          </cell>
        </row>
        <row r="85">
          <cell r="E85" t="str">
            <v>t Latijntje</v>
          </cell>
        </row>
        <row r="86">
          <cell r="E86" t="str">
            <v>Tarraleah</v>
          </cell>
        </row>
        <row r="87">
          <cell r="E87" t="str">
            <v>Teut</v>
          </cell>
        </row>
        <row r="88">
          <cell r="E88" t="str">
            <v>Tinnenbrug</v>
          </cell>
        </row>
        <row r="89">
          <cell r="E89" t="str">
            <v>Tiran</v>
          </cell>
        </row>
        <row r="90">
          <cell r="E90" t="str">
            <v>Vathorst</v>
          </cell>
        </row>
        <row r="91">
          <cell r="E91" t="str">
            <v>Van Vlieland naar Batavia</v>
          </cell>
        </row>
        <row r="92">
          <cell r="E92" t="str">
            <v>Vlasakkers</v>
          </cell>
        </row>
        <row r="93">
          <cell r="E93" t="str">
            <v>Zeemeermin</v>
          </cell>
        </row>
        <row r="94">
          <cell r="E94" t="str">
            <v>Vrije Vogel</v>
          </cell>
        </row>
        <row r="95">
          <cell r="E95" t="str">
            <v>Weerhorst</v>
          </cell>
        </row>
        <row r="96">
          <cell r="E96" t="str">
            <v>Weltevreden </v>
          </cell>
        </row>
        <row r="97">
          <cell r="E97" t="str">
            <v>Woesteigen op Snoeckgenshoevel</v>
          </cell>
        </row>
        <row r="98">
          <cell r="E98" t="str">
            <v>Zeldert</v>
          </cell>
        </row>
        <row r="99">
          <cell r="E99" t="str">
            <v>Zetes</v>
          </cell>
        </row>
        <row r="100">
          <cell r="E100" t="str">
            <v>Zoys</v>
          </cell>
        </row>
        <row r="101">
          <cell r="E101" t="str">
            <v>Zuyderzee</v>
          </cell>
        </row>
        <row r="102">
          <cell r="E102" t="str">
            <v>Zwaaikom</v>
          </cell>
        </row>
        <row r="103">
          <cell r="E103" t="str">
            <v>Zwarte Willem</v>
          </cell>
        </row>
        <row r="104">
          <cell r="E104" t="str">
            <v>Baarn skiff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instructie"/>
      <sheetName val="Invoerlijst deelnemers"/>
      <sheetName val="tijdregistratie"/>
      <sheetName val="startlijst"/>
      <sheetName val="uitslagen"/>
      <sheetName val="uitslagen opgemaakt"/>
      <sheetName val="Ledenlijst nov2017"/>
      <sheetName val="correctiefactoren"/>
      <sheetName val="Vloot nov2017"/>
      <sheetName val="wedstrijdbestand"/>
      <sheetName val="bootgebru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E2" t="str">
            <v>Amersfoirde</v>
          </cell>
        </row>
        <row r="3">
          <cell r="E3" t="str">
            <v>Amersfoortse Berg</v>
          </cell>
        </row>
        <row r="4">
          <cell r="E4" t="str">
            <v>Armando</v>
          </cell>
        </row>
        <row r="5">
          <cell r="E5" t="str">
            <v>Ben</v>
          </cell>
        </row>
        <row r="6">
          <cell r="E6" t="str">
            <v>Bergeend</v>
          </cell>
        </row>
        <row r="7">
          <cell r="E7" t="str">
            <v>Beter laat dan nooit</v>
          </cell>
        </row>
        <row r="8">
          <cell r="E8" t="str">
            <v>Bloemendal</v>
          </cell>
        </row>
        <row r="9">
          <cell r="E9" t="str">
            <v>Bolle Brug</v>
          </cell>
        </row>
        <row r="10">
          <cell r="E10" t="str">
            <v>Chinchon</v>
          </cell>
        </row>
        <row r="11">
          <cell r="E11" t="str">
            <v>Coelhorst</v>
          </cell>
        </row>
        <row r="12">
          <cell r="E12" t="str">
            <v>d'Eersteling</v>
          </cell>
        </row>
        <row r="13">
          <cell r="E13" t="str">
            <v>De Haar</v>
          </cell>
        </row>
        <row r="14">
          <cell r="E14" t="str">
            <v>De Rijzende Zon</v>
          </cell>
        </row>
        <row r="15">
          <cell r="E15" t="str">
            <v>Den Ham</v>
          </cell>
        </row>
        <row r="16">
          <cell r="E16" t="str">
            <v>Den Treek</v>
          </cell>
        </row>
        <row r="17">
          <cell r="E17" t="str">
            <v>Drakennest</v>
          </cell>
        </row>
        <row r="18">
          <cell r="E18" t="str">
            <v>Drie Ringen</v>
          </cell>
        </row>
        <row r="19">
          <cell r="E19" t="str">
            <v>Drie Sluizenbrug</v>
          </cell>
        </row>
        <row r="20">
          <cell r="E20" t="str">
            <v>Driest</v>
          </cell>
        </row>
        <row r="21">
          <cell r="E21" t="str">
            <v>Egbert Bok</v>
          </cell>
        </row>
        <row r="22">
          <cell r="E22" t="str">
            <v>Elsie</v>
          </cell>
        </row>
        <row r="23">
          <cell r="E23" t="str">
            <v>Elzenaar</v>
          </cell>
        </row>
        <row r="24">
          <cell r="E24" t="str">
            <v>Flehite</v>
          </cell>
        </row>
        <row r="25">
          <cell r="E25" t="str">
            <v>Fuut</v>
          </cell>
        </row>
        <row r="26">
          <cell r="E26" t="str">
            <v>Gemaal</v>
          </cell>
        </row>
        <row r="27">
          <cell r="E27" t="str">
            <v>Geus</v>
          </cell>
        </row>
        <row r="28">
          <cell r="A28">
            <v>1</v>
          </cell>
          <cell r="E28" t="str">
            <v>Gijs</v>
          </cell>
        </row>
        <row r="29">
          <cell r="A29">
            <v>2</v>
          </cell>
          <cell r="E29" t="str">
            <v>Glashut</v>
          </cell>
        </row>
        <row r="30">
          <cell r="E30" t="str">
            <v>Grebbe</v>
          </cell>
        </row>
        <row r="31">
          <cell r="E31" t="str">
            <v>Grebbeliniedijk</v>
          </cell>
        </row>
        <row r="32">
          <cell r="E32" t="str">
            <v>Grote Koppel</v>
          </cell>
        </row>
        <row r="33">
          <cell r="E33" t="str">
            <v>Heen en Weer</v>
          </cell>
        </row>
        <row r="34">
          <cell r="E34" t="str">
            <v>Henk Grimm</v>
          </cell>
        </row>
        <row r="35">
          <cell r="E35" t="str">
            <v>Hete Choco</v>
          </cell>
        </row>
        <row r="36">
          <cell r="E36" t="str">
            <v>Hoevelaken</v>
          </cell>
        </row>
        <row r="37">
          <cell r="E37" t="str">
            <v>Hoogerhorst</v>
          </cell>
        </row>
        <row r="38">
          <cell r="E38" t="str">
            <v>Insteek</v>
          </cell>
        </row>
        <row r="39">
          <cell r="E39" t="str">
            <v>Isselt</v>
          </cell>
        </row>
        <row r="40">
          <cell r="E40" t="str">
            <v>Joris &amp; de Draak</v>
          </cell>
        </row>
        <row r="41">
          <cell r="E41" t="str">
            <v>Joure</v>
          </cell>
        </row>
        <row r="42">
          <cell r="E42" t="str">
            <v>Kantonnier</v>
          </cell>
        </row>
        <row r="43">
          <cell r="E43" t="str">
            <v>Karrekiet</v>
          </cell>
        </row>
        <row r="44">
          <cell r="E44" t="str">
            <v>Kees Luykx</v>
          </cell>
        </row>
        <row r="45">
          <cell r="E45" t="str">
            <v>Kei</v>
          </cell>
        </row>
        <row r="46">
          <cell r="E46" t="str">
            <v>Kleine Spui</v>
          </cell>
        </row>
        <row r="47">
          <cell r="E47" t="str">
            <v>Koppel</v>
          </cell>
        </row>
        <row r="48">
          <cell r="E48" t="str">
            <v>Krachtwijk</v>
          </cell>
        </row>
        <row r="49">
          <cell r="E49" t="str">
            <v>Lockhorst</v>
          </cell>
        </row>
        <row r="50">
          <cell r="E50" t="str">
            <v>Luiaard</v>
          </cell>
        </row>
        <row r="51">
          <cell r="E51" t="str">
            <v>Maatweg</v>
          </cell>
        </row>
        <row r="52">
          <cell r="E52" t="str">
            <v>Malebrug</v>
          </cell>
        </row>
        <row r="53">
          <cell r="E53" t="str">
            <v>Malesluis</v>
          </cell>
        </row>
        <row r="54">
          <cell r="E54" t="str">
            <v>Meander</v>
          </cell>
        </row>
        <row r="55">
          <cell r="E55" t="str">
            <v>Meridiaan II</v>
          </cell>
        </row>
        <row r="56">
          <cell r="E56" t="str">
            <v>Metgensbleek</v>
          </cell>
        </row>
        <row r="57">
          <cell r="E57" t="str">
            <v>Mondriaan</v>
          </cell>
        </row>
        <row r="58">
          <cell r="E58" t="str">
            <v>Mondriaan3</v>
          </cell>
        </row>
        <row r="59">
          <cell r="E59" t="str">
            <v>Monnikendam</v>
          </cell>
        </row>
        <row r="60">
          <cell r="E60" t="str">
            <v>Nattegat</v>
          </cell>
        </row>
        <row r="61">
          <cell r="E61" t="str">
            <v>Nimmerdor</v>
          </cell>
        </row>
        <row r="62">
          <cell r="E62" t="str">
            <v>Observant</v>
          </cell>
        </row>
        <row r="63">
          <cell r="E63" t="str">
            <v>Onze Lieve Vrouwe</v>
          </cell>
        </row>
        <row r="64">
          <cell r="E64" t="str">
            <v>Phoenix</v>
          </cell>
        </row>
        <row r="65">
          <cell r="E65" t="str">
            <v>Praamgracht</v>
          </cell>
        </row>
        <row r="66">
          <cell r="E66" t="str">
            <v>Provincie Utrecht</v>
          </cell>
        </row>
        <row r="67">
          <cell r="E67" t="str">
            <v>Raboes</v>
          </cell>
        </row>
        <row r="68">
          <cell r="E68" t="str">
            <v>Raddraaier</v>
          </cell>
        </row>
        <row r="69">
          <cell r="E69" t="str">
            <v>Rustenburg</v>
          </cell>
        </row>
        <row r="70">
          <cell r="E70" t="str">
            <v>Sasje</v>
          </cell>
        </row>
        <row r="71">
          <cell r="E71" t="str">
            <v>Sasje 3</v>
          </cell>
        </row>
        <row r="72">
          <cell r="E72" t="str">
            <v>Schans</v>
          </cell>
        </row>
        <row r="73">
          <cell r="E73" t="str">
            <v>Schothorst</v>
          </cell>
        </row>
        <row r="74">
          <cell r="E74" t="str">
            <v>Slobeend</v>
          </cell>
        </row>
        <row r="75">
          <cell r="E75" t="str">
            <v>Smallepad</v>
          </cell>
        </row>
        <row r="76">
          <cell r="E76" t="str">
            <v>Spijkertje</v>
          </cell>
        </row>
        <row r="77">
          <cell r="E77" t="str">
            <v>Stoutenburg</v>
          </cell>
        </row>
        <row r="78">
          <cell r="E78" t="str">
            <v>Strijdhorst</v>
          </cell>
        </row>
        <row r="79">
          <cell r="E79" t="str">
            <v>Stuw</v>
          </cell>
        </row>
        <row r="80">
          <cell r="E80" t="str">
            <v>Sybil</v>
          </cell>
        </row>
        <row r="81">
          <cell r="E81" t="str">
            <v>t Dijkje</v>
          </cell>
        </row>
        <row r="82">
          <cell r="E82" t="str">
            <v>t Sluisje</v>
          </cell>
        </row>
        <row r="83">
          <cell r="E83" t="str">
            <v>t Latijntje</v>
          </cell>
        </row>
        <row r="84">
          <cell r="E84" t="str">
            <v>Tarraleah</v>
          </cell>
        </row>
        <row r="85">
          <cell r="E85" t="str">
            <v>Teut</v>
          </cell>
        </row>
        <row r="86">
          <cell r="E86" t="str">
            <v>Tinnenbrug</v>
          </cell>
        </row>
        <row r="87">
          <cell r="E87" t="str">
            <v>Tiran</v>
          </cell>
        </row>
        <row r="88">
          <cell r="E88" t="str">
            <v>Vathorst</v>
          </cell>
        </row>
        <row r="89">
          <cell r="E89" t="str">
            <v>Van Vlieland naar Batavia</v>
          </cell>
        </row>
        <row r="90">
          <cell r="E90" t="str">
            <v>Vlasakkers</v>
          </cell>
        </row>
        <row r="91">
          <cell r="E91" t="str">
            <v>Zeemeermin</v>
          </cell>
        </row>
        <row r="92">
          <cell r="E92" t="str">
            <v>Vrije Vogel</v>
          </cell>
        </row>
        <row r="93">
          <cell r="E93" t="str">
            <v>Weerhorst</v>
          </cell>
        </row>
        <row r="94">
          <cell r="E94" t="str">
            <v>Weltevreden </v>
          </cell>
        </row>
        <row r="95">
          <cell r="E95" t="str">
            <v>Zeldert</v>
          </cell>
        </row>
        <row r="96">
          <cell r="E96" t="str">
            <v>Zetes</v>
          </cell>
        </row>
        <row r="97">
          <cell r="E97" t="str">
            <v>Zoys</v>
          </cell>
        </row>
        <row r="98">
          <cell r="E98" t="str">
            <v>Zuyderzee</v>
          </cell>
        </row>
        <row r="99">
          <cell r="E99" t="str">
            <v>Zwaaikom</v>
          </cell>
        </row>
        <row r="100">
          <cell r="E100" t="str">
            <v>Zwarte Willem</v>
          </cell>
        </row>
        <row r="101">
          <cell r="E101" t="str">
            <v>Baarn skiff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rkinstructie"/>
      <sheetName val="Invoerlijst deelnemers"/>
      <sheetName val="tijdregistratie"/>
      <sheetName val="startlijst"/>
      <sheetName val="uitslagen"/>
      <sheetName val="uitslagen opgemaakt"/>
      <sheetName val="Ledenlijst nov2017"/>
      <sheetName val="correctiefactoren"/>
      <sheetName val="Vloot nov2017"/>
      <sheetName val="wedstrijdbestand"/>
      <sheetName val="bootgebru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E2" t="str">
            <v>Amersfoirde</v>
          </cell>
        </row>
        <row r="3">
          <cell r="E3" t="str">
            <v>Amersfoortse Berg</v>
          </cell>
        </row>
        <row r="4">
          <cell r="E4" t="str">
            <v>Armando</v>
          </cell>
        </row>
        <row r="5">
          <cell r="E5" t="str">
            <v>Ben</v>
          </cell>
        </row>
        <row r="6">
          <cell r="E6" t="str">
            <v>Bergeend</v>
          </cell>
        </row>
        <row r="7">
          <cell r="E7" t="str">
            <v>Beter laat dan nooit</v>
          </cell>
        </row>
        <row r="8">
          <cell r="E8" t="str">
            <v>Bloemendal</v>
          </cell>
        </row>
        <row r="9">
          <cell r="E9" t="str">
            <v>Bolle Brug</v>
          </cell>
        </row>
        <row r="10">
          <cell r="E10" t="str">
            <v>Chinchon</v>
          </cell>
        </row>
        <row r="11">
          <cell r="E11" t="str">
            <v>Coelhorst</v>
          </cell>
        </row>
        <row r="12">
          <cell r="E12" t="str">
            <v>d'Eersteling</v>
          </cell>
        </row>
        <row r="13">
          <cell r="E13" t="str">
            <v>De Haar</v>
          </cell>
        </row>
        <row r="14">
          <cell r="E14" t="str">
            <v>De Rijzende Zon</v>
          </cell>
        </row>
        <row r="15">
          <cell r="E15" t="str">
            <v>Den Ham</v>
          </cell>
        </row>
        <row r="16">
          <cell r="E16" t="str">
            <v>Den Treek</v>
          </cell>
        </row>
        <row r="17">
          <cell r="E17" t="str">
            <v>Drakennest</v>
          </cell>
        </row>
        <row r="18">
          <cell r="E18" t="str">
            <v>Drie Ringen</v>
          </cell>
        </row>
        <row r="19">
          <cell r="E19" t="str">
            <v>Drie Sluizenbrug</v>
          </cell>
        </row>
        <row r="20">
          <cell r="E20" t="str">
            <v>Driest</v>
          </cell>
        </row>
        <row r="21">
          <cell r="E21" t="str">
            <v>Egbert Bok</v>
          </cell>
        </row>
        <row r="22">
          <cell r="E22" t="str">
            <v>Elsie</v>
          </cell>
        </row>
        <row r="23">
          <cell r="E23" t="str">
            <v>Elzenaar</v>
          </cell>
        </row>
        <row r="24">
          <cell r="E24" t="str">
            <v>Flehite</v>
          </cell>
        </row>
        <row r="25">
          <cell r="E25" t="str">
            <v>Fuut</v>
          </cell>
        </row>
        <row r="26">
          <cell r="E26" t="str">
            <v>Gemaal</v>
          </cell>
        </row>
        <row r="27">
          <cell r="E27" t="str">
            <v>Geus</v>
          </cell>
        </row>
        <row r="28">
          <cell r="A28">
            <v>1</v>
          </cell>
          <cell r="E28" t="str">
            <v>Gijs</v>
          </cell>
        </row>
        <row r="29">
          <cell r="A29">
            <v>2</v>
          </cell>
          <cell r="E29" t="str">
            <v>Glashut</v>
          </cell>
        </row>
        <row r="30">
          <cell r="E30" t="str">
            <v>Grebbe</v>
          </cell>
        </row>
        <row r="31">
          <cell r="E31" t="str">
            <v>Grebbeliniedijk</v>
          </cell>
        </row>
        <row r="32">
          <cell r="E32" t="str">
            <v>Grote Koppel</v>
          </cell>
        </row>
        <row r="33">
          <cell r="E33" t="str">
            <v>Heen en Weer</v>
          </cell>
        </row>
        <row r="34">
          <cell r="E34" t="str">
            <v>Henk Grimm</v>
          </cell>
        </row>
        <row r="35">
          <cell r="E35" t="str">
            <v>Hete Choco</v>
          </cell>
        </row>
        <row r="36">
          <cell r="E36" t="str">
            <v>Hoevelaken</v>
          </cell>
        </row>
        <row r="37">
          <cell r="E37" t="str">
            <v>Hoogerhorst</v>
          </cell>
        </row>
        <row r="38">
          <cell r="E38" t="str">
            <v>Insteek</v>
          </cell>
        </row>
        <row r="39">
          <cell r="E39" t="str">
            <v>Isselt</v>
          </cell>
        </row>
        <row r="40">
          <cell r="E40" t="str">
            <v>Joris &amp; de Draak</v>
          </cell>
        </row>
        <row r="41">
          <cell r="E41" t="str">
            <v>Joure</v>
          </cell>
        </row>
        <row r="42">
          <cell r="E42" t="str">
            <v>Kantonnier</v>
          </cell>
        </row>
        <row r="43">
          <cell r="E43" t="str">
            <v>Karrekiet</v>
          </cell>
        </row>
        <row r="44">
          <cell r="E44" t="str">
            <v>Kees Luykx</v>
          </cell>
        </row>
        <row r="45">
          <cell r="E45" t="str">
            <v>Kei</v>
          </cell>
        </row>
        <row r="46">
          <cell r="E46" t="str">
            <v>Kleine Spui</v>
          </cell>
        </row>
        <row r="47">
          <cell r="E47" t="str">
            <v>Koppel</v>
          </cell>
        </row>
        <row r="48">
          <cell r="E48" t="str">
            <v>Krachtwijk</v>
          </cell>
        </row>
        <row r="49">
          <cell r="E49" t="str">
            <v>Lockhorst</v>
          </cell>
        </row>
        <row r="50">
          <cell r="E50" t="str">
            <v>Luiaard</v>
          </cell>
        </row>
        <row r="51">
          <cell r="E51" t="str">
            <v>Maatweg</v>
          </cell>
        </row>
        <row r="52">
          <cell r="E52" t="str">
            <v>Malebrug</v>
          </cell>
        </row>
        <row r="53">
          <cell r="E53" t="str">
            <v>Malesluis</v>
          </cell>
        </row>
        <row r="54">
          <cell r="E54" t="str">
            <v>Meander</v>
          </cell>
        </row>
        <row r="55">
          <cell r="E55" t="str">
            <v>Meridiaan II</v>
          </cell>
        </row>
        <row r="56">
          <cell r="E56" t="str">
            <v>Metgensbleek</v>
          </cell>
        </row>
        <row r="57">
          <cell r="E57" t="str">
            <v>Mondriaan</v>
          </cell>
        </row>
        <row r="58">
          <cell r="E58" t="str">
            <v>Mondriaan3</v>
          </cell>
        </row>
        <row r="59">
          <cell r="E59" t="str">
            <v>Monnikendam</v>
          </cell>
        </row>
        <row r="60">
          <cell r="E60" t="str">
            <v>Nattegat</v>
          </cell>
        </row>
        <row r="61">
          <cell r="E61" t="str">
            <v>Nimmerdor</v>
          </cell>
        </row>
        <row r="62">
          <cell r="E62" t="str">
            <v>Observant</v>
          </cell>
        </row>
        <row r="63">
          <cell r="E63" t="str">
            <v>Onze Lieve Vrouwe</v>
          </cell>
        </row>
        <row r="64">
          <cell r="E64" t="str">
            <v>Phoenix</v>
          </cell>
        </row>
        <row r="65">
          <cell r="E65" t="str">
            <v>Praamgracht</v>
          </cell>
        </row>
        <row r="66">
          <cell r="E66" t="str">
            <v>Provincie Utrecht</v>
          </cell>
        </row>
        <row r="67">
          <cell r="E67" t="str">
            <v>Raboes</v>
          </cell>
        </row>
        <row r="68">
          <cell r="E68" t="str">
            <v>Raddraaier</v>
          </cell>
        </row>
        <row r="69">
          <cell r="E69" t="str">
            <v>Rustenburg</v>
          </cell>
        </row>
        <row r="70">
          <cell r="E70" t="str">
            <v>Sasje</v>
          </cell>
        </row>
        <row r="71">
          <cell r="E71" t="str">
            <v>Sasje 3</v>
          </cell>
        </row>
        <row r="72">
          <cell r="E72" t="str">
            <v>Schans</v>
          </cell>
        </row>
        <row r="73">
          <cell r="E73" t="str">
            <v>Schothorst</v>
          </cell>
        </row>
        <row r="74">
          <cell r="E74" t="str">
            <v>Slobeend</v>
          </cell>
        </row>
        <row r="75">
          <cell r="E75" t="str">
            <v>Smallepad</v>
          </cell>
        </row>
        <row r="76">
          <cell r="E76" t="str">
            <v>Spijkertje</v>
          </cell>
        </row>
        <row r="77">
          <cell r="E77" t="str">
            <v>Stoutenburg</v>
          </cell>
        </row>
        <row r="78">
          <cell r="E78" t="str">
            <v>Strijdhorst</v>
          </cell>
        </row>
        <row r="79">
          <cell r="E79" t="str">
            <v>Stuw</v>
          </cell>
        </row>
        <row r="80">
          <cell r="E80" t="str">
            <v>Sybil</v>
          </cell>
        </row>
        <row r="81">
          <cell r="E81" t="str">
            <v>t Dijkje</v>
          </cell>
        </row>
        <row r="82">
          <cell r="E82" t="str">
            <v>t Sluisje</v>
          </cell>
        </row>
        <row r="83">
          <cell r="E83" t="str">
            <v>t Latijntje</v>
          </cell>
        </row>
        <row r="84">
          <cell r="E84" t="str">
            <v>Tarraleah</v>
          </cell>
        </row>
        <row r="85">
          <cell r="E85" t="str">
            <v>Teut</v>
          </cell>
        </row>
        <row r="86">
          <cell r="E86" t="str">
            <v>Tinnenbrug</v>
          </cell>
        </row>
        <row r="87">
          <cell r="E87" t="str">
            <v>Tiran</v>
          </cell>
        </row>
        <row r="88">
          <cell r="E88" t="str">
            <v>Vathorst</v>
          </cell>
        </row>
        <row r="89">
          <cell r="E89" t="str">
            <v>Van Vlieland naar Batavia</v>
          </cell>
        </row>
        <row r="90">
          <cell r="E90" t="str">
            <v>Vlasakkers</v>
          </cell>
        </row>
        <row r="91">
          <cell r="E91" t="str">
            <v>Zeemeermin</v>
          </cell>
        </row>
        <row r="92">
          <cell r="E92" t="str">
            <v>Vrije Vogel</v>
          </cell>
        </row>
        <row r="93">
          <cell r="E93" t="str">
            <v>Weerhorst</v>
          </cell>
        </row>
        <row r="94">
          <cell r="E94" t="str">
            <v>Weltevreden </v>
          </cell>
        </row>
        <row r="95">
          <cell r="E95" t="str">
            <v>Zeldert</v>
          </cell>
        </row>
        <row r="96">
          <cell r="E96" t="str">
            <v>Zetes</v>
          </cell>
        </row>
        <row r="97">
          <cell r="E97" t="str">
            <v>Zoys</v>
          </cell>
        </row>
        <row r="98">
          <cell r="E98" t="str">
            <v>Zuyderzee</v>
          </cell>
        </row>
        <row r="99">
          <cell r="E99" t="str">
            <v>Zwaaikom</v>
          </cell>
        </row>
        <row r="100">
          <cell r="E100" t="str">
            <v>Zwarte Willem</v>
          </cell>
        </row>
        <row r="101">
          <cell r="E101" t="str">
            <v>Baarn skiff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F6AE4-C078-444A-9952-590120E5ED05}">
  <dimension ref="A2:G117"/>
  <sheetViews>
    <sheetView tabSelected="1" workbookViewId="0">
      <selection activeCell="B5" sqref="B5"/>
    </sheetView>
  </sheetViews>
  <sheetFormatPr defaultRowHeight="12.75" x14ac:dyDescent="0.2"/>
  <cols>
    <col min="1" max="1" width="7.5703125" style="34" customWidth="1"/>
    <col min="2" max="2" width="22" bestFit="1" customWidth="1"/>
    <col min="3" max="5" width="9.140625" customWidth="1"/>
  </cols>
  <sheetData>
    <row r="2" spans="1:7" s="20" customFormat="1" ht="23.25" customHeight="1" x14ac:dyDescent="0.2">
      <c r="A2" s="20" t="s">
        <v>260</v>
      </c>
      <c r="C2" s="31">
        <v>43786</v>
      </c>
      <c r="D2" s="31">
        <v>43477</v>
      </c>
      <c r="E2" s="20" t="s">
        <v>186</v>
      </c>
      <c r="F2" s="20" t="s">
        <v>249</v>
      </c>
    </row>
    <row r="3" spans="1:7" x14ac:dyDescent="0.2">
      <c r="A3" s="34">
        <v>1</v>
      </c>
      <c r="B3" t="s">
        <v>34</v>
      </c>
      <c r="C3" s="30">
        <f>VLOOKUP(B3,'Uitslag 17Nov'!C:O,13,0)</f>
        <v>110</v>
      </c>
      <c r="D3" s="30">
        <f>VLOOKUP(B3,'Uitslag 12Jan'!C:O,13,0)</f>
        <v>110</v>
      </c>
      <c r="E3" s="32">
        <f>IFERROR(VLOOKUP(B3,'Uitslag 02Feb'!B:C,2,0),"")</f>
        <v>108.46389452097286</v>
      </c>
      <c r="F3" s="29">
        <f t="shared" ref="F3:F34" si="0">SUM(C3:E3)</f>
        <v>328.46389452097287</v>
      </c>
    </row>
    <row r="4" spans="1:7" x14ac:dyDescent="0.2">
      <c r="A4" s="34">
        <v>2</v>
      </c>
      <c r="B4" t="s">
        <v>39</v>
      </c>
      <c r="C4" s="30">
        <f>VLOOKUP(B4,'Uitslag 17Nov'!C:O,13,0)</f>
        <v>103.64167722292784</v>
      </c>
      <c r="D4" s="30">
        <f>VLOOKUP(B4,'Uitslag 12Jan'!C:O,13,0)</f>
        <v>106.56618783457553</v>
      </c>
      <c r="E4" s="32">
        <f>IFERROR(VLOOKUP(B4,'Uitslag 02Feb'!B:C,2,0),"")</f>
        <v>108.5930740048278</v>
      </c>
      <c r="F4" s="29">
        <f t="shared" si="0"/>
        <v>318.80093906233117</v>
      </c>
      <c r="G4" s="33"/>
    </row>
    <row r="5" spans="1:7" x14ac:dyDescent="0.2">
      <c r="A5" s="34">
        <v>3</v>
      </c>
      <c r="B5" t="s">
        <v>102</v>
      </c>
      <c r="C5" s="30">
        <f>VLOOKUP(B5,'Uitslag 17Nov'!C:O,13,0)</f>
        <v>103.64167722292784</v>
      </c>
      <c r="D5" s="30">
        <f>VLOOKUP(B5,'Uitslag 12Jan'!C:O,13,0)</f>
        <v>103.82950947122383</v>
      </c>
      <c r="E5" s="32">
        <f>IFERROR(VLOOKUP(B5,'Uitslag 02Feb'!B:C,2,0),"")</f>
        <v>108.5930740048278</v>
      </c>
      <c r="F5" s="29">
        <f t="shared" si="0"/>
        <v>316.06426069897947</v>
      </c>
      <c r="G5" s="33"/>
    </row>
    <row r="6" spans="1:7" x14ac:dyDescent="0.2">
      <c r="A6" s="34">
        <v>4</v>
      </c>
      <c r="B6" t="s">
        <v>24</v>
      </c>
      <c r="C6" s="30">
        <f>VLOOKUP(B6,'Uitslag 17Nov'!C:O,13,0)</f>
        <v>103.64167722292784</v>
      </c>
      <c r="D6" s="30">
        <f>VLOOKUP(B6,'Uitslag 12Jan'!C:O,13,0)</f>
        <v>103.82950947122383</v>
      </c>
      <c r="E6" s="32">
        <f>IFERROR(VLOOKUP(B6,'Uitslag 02Feb'!B:C,2,0),"")</f>
        <v>106.37036823625583</v>
      </c>
      <c r="F6" s="29">
        <f t="shared" si="0"/>
        <v>313.84155493040748</v>
      </c>
      <c r="G6" s="33"/>
    </row>
    <row r="7" spans="1:7" x14ac:dyDescent="0.2">
      <c r="A7" s="34">
        <v>5</v>
      </c>
      <c r="B7" t="s">
        <v>66</v>
      </c>
      <c r="C7" s="30">
        <f>VLOOKUP(B7,'Uitslag 17Nov'!C:O,13,0)</f>
        <v>107.0088465630476</v>
      </c>
      <c r="D7" s="30">
        <f>VLOOKUP(B7,'Uitslag 12Jan'!C:O,13,0)</f>
        <v>101.10545527336456</v>
      </c>
      <c r="E7" s="32">
        <f>IFERROR(VLOOKUP(B7,'Uitslag 02Feb'!B:C,2,0),"")</f>
        <v>105.48820387002336</v>
      </c>
      <c r="F7" s="29">
        <f t="shared" si="0"/>
        <v>313.60250570643552</v>
      </c>
      <c r="G7" s="33"/>
    </row>
    <row r="8" spans="1:7" x14ac:dyDescent="0.2">
      <c r="A8" s="34">
        <v>6</v>
      </c>
      <c r="B8" t="s">
        <v>32</v>
      </c>
      <c r="C8" s="30">
        <f>VLOOKUP(B8,'Uitslag 17Nov'!C:O,13,0)</f>
        <v>103.64167722292784</v>
      </c>
      <c r="D8" s="30">
        <f>VLOOKUP(B8,'Uitslag 12Jan'!C:O,13,0)</f>
        <v>105.19696810719546</v>
      </c>
      <c r="E8" s="32">
        <f>IFERROR(VLOOKUP(B8,'Uitslag 02Feb'!B:C,2,0),"")</f>
        <v>103.99131797593586</v>
      </c>
      <c r="F8" s="29">
        <f t="shared" si="0"/>
        <v>312.8299633060592</v>
      </c>
      <c r="G8" s="33"/>
    </row>
    <row r="9" spans="1:7" x14ac:dyDescent="0.2">
      <c r="A9" s="34">
        <v>6</v>
      </c>
      <c r="B9" t="s">
        <v>126</v>
      </c>
      <c r="C9" s="30">
        <f>VLOOKUP(B9,'Uitslag 17Nov'!C:O,13,0)</f>
        <v>103.64167722292784</v>
      </c>
      <c r="D9" s="30">
        <f>VLOOKUP(B9,'Uitslag 12Jan'!C:O,13,0)</f>
        <v>105.19696810719546</v>
      </c>
      <c r="E9" s="32">
        <f>IFERROR(VLOOKUP(B9,'Uitslag 02Feb'!B:C,2,0),"")</f>
        <v>103.99131797593586</v>
      </c>
      <c r="F9" s="29">
        <f t="shared" si="0"/>
        <v>312.8299633060592</v>
      </c>
      <c r="G9" s="33"/>
    </row>
    <row r="10" spans="1:7" x14ac:dyDescent="0.2">
      <c r="A10" s="34">
        <v>8</v>
      </c>
      <c r="B10" t="s">
        <v>68</v>
      </c>
      <c r="C10" s="30">
        <f>VLOOKUP(B10,'Uitslag 17Nov'!C:O,13,0)</f>
        <v>107.0088465630476</v>
      </c>
      <c r="D10" s="30">
        <f>VLOOKUP(B10,'Uitslag 12Jan'!C:O,13,0)</f>
        <v>101.10545527336456</v>
      </c>
      <c r="E10" s="32">
        <f>IFERROR(VLOOKUP(B10,'Uitslag 02Feb'!B:C,2,0),"")</f>
        <v>101.97475615177838</v>
      </c>
      <c r="F10" s="29">
        <f t="shared" si="0"/>
        <v>310.08905798819052</v>
      </c>
      <c r="G10" s="33"/>
    </row>
    <row r="11" spans="1:7" x14ac:dyDescent="0.2">
      <c r="A11" s="34">
        <v>9</v>
      </c>
      <c r="B11" t="s">
        <v>159</v>
      </c>
      <c r="C11" s="30">
        <f>VLOOKUP(B11,'Uitslag 17Nov'!C:O,13,0)</f>
        <v>100</v>
      </c>
      <c r="D11" s="30">
        <f>VLOOKUP(B11,'Uitslag 12Jan'!C:O,13,0)</f>
        <v>99.597797637022666</v>
      </c>
      <c r="E11" s="32">
        <f>IFERROR(VLOOKUP(B11,'Uitslag 02Feb'!B:C,2,0),"")</f>
        <v>102.07564278178945</v>
      </c>
      <c r="F11" s="29">
        <f t="shared" si="0"/>
        <v>301.67344041881211</v>
      </c>
      <c r="G11" s="33"/>
    </row>
    <row r="12" spans="1:7" x14ac:dyDescent="0.2">
      <c r="A12" s="34">
        <v>10</v>
      </c>
      <c r="B12" t="s">
        <v>98</v>
      </c>
      <c r="C12" s="30">
        <f>VLOOKUP(B12,'Uitslag 17Nov'!C:O,13,0)</f>
        <v>100</v>
      </c>
      <c r="D12" s="30">
        <f>VLOOKUP(B12,'Uitslag 12Jan'!C:O,13,0)</f>
        <v>99.597797637022666</v>
      </c>
      <c r="E12" s="32">
        <f>IFERROR(VLOOKUP(B12,'Uitslag 02Feb'!B:C,2,0),"")</f>
        <v>99.697577587629297</v>
      </c>
      <c r="F12" s="29">
        <f t="shared" si="0"/>
        <v>299.29537522465193</v>
      </c>
      <c r="G12" s="33"/>
    </row>
    <row r="13" spans="1:7" x14ac:dyDescent="0.2">
      <c r="A13" s="34">
        <v>11</v>
      </c>
      <c r="B13" t="s">
        <v>205</v>
      </c>
      <c r="C13" s="30">
        <f>VLOOKUP(B13,'Uitslag 17Nov'!C:O,13,0)</f>
        <v>91.516027214406137</v>
      </c>
      <c r="D13" s="30">
        <f>VLOOKUP(B13,'Uitslag 12Jan'!C:O,13,0)</f>
        <v>100.07723223687123</v>
      </c>
      <c r="E13" s="32">
        <f>IFERROR(VLOOKUP(B13,'Uitslag 02Feb'!B:C,2,0),"")</f>
        <v>101.84857590458448</v>
      </c>
      <c r="F13" s="29">
        <f t="shared" si="0"/>
        <v>293.44183535586183</v>
      </c>
      <c r="G13" s="33"/>
    </row>
    <row r="14" spans="1:7" x14ac:dyDescent="0.2">
      <c r="A14" s="34">
        <v>12</v>
      </c>
      <c r="B14" t="s">
        <v>204</v>
      </c>
      <c r="C14" s="30">
        <f>VLOOKUP(B14,'Uitslag 17Nov'!C:O,13,0)</f>
        <v>91.516027214406137</v>
      </c>
      <c r="D14" s="30">
        <f>VLOOKUP(B14,'Uitslag 12Jan'!C:O,13,0)</f>
        <v>100.07723223687123</v>
      </c>
      <c r="E14" s="32">
        <f>IFERROR(VLOOKUP(B14,'Uitslag 02Feb'!B:C,2,0),"")</f>
        <v>100.05875265646912</v>
      </c>
      <c r="F14" s="29">
        <f t="shared" si="0"/>
        <v>291.65201210774649</v>
      </c>
      <c r="G14" s="33"/>
    </row>
    <row r="15" spans="1:7" x14ac:dyDescent="0.2">
      <c r="A15" s="34">
        <v>13</v>
      </c>
      <c r="B15" t="s">
        <v>87</v>
      </c>
      <c r="C15" s="30">
        <f>VLOOKUP(B15,'Uitslag 17Nov'!C:O,13,0)</f>
        <v>99.528893582412778</v>
      </c>
      <c r="D15" s="30">
        <f>VLOOKUP(B15,'Uitslag 12Jan'!C:O,13,0)</f>
        <v>99.014272262986182</v>
      </c>
      <c r="E15" s="32">
        <f>IFERROR(VLOOKUP(B15,'Uitslag 02Feb'!B:C,2,0),"")</f>
        <v>92.416169418351046</v>
      </c>
      <c r="F15" s="29">
        <f t="shared" si="0"/>
        <v>290.95933526375001</v>
      </c>
      <c r="G15" s="33"/>
    </row>
    <row r="16" spans="1:7" x14ac:dyDescent="0.2">
      <c r="A16" s="34">
        <v>14</v>
      </c>
      <c r="B16" t="s">
        <v>207</v>
      </c>
      <c r="C16" s="30">
        <f>VLOOKUP(B16,'Uitslag 17Nov'!C:O,13,0)</f>
        <v>89.69458319006965</v>
      </c>
      <c r="D16" s="30">
        <f>VLOOKUP(B16,'Uitslag 12Jan'!C:O,13,0)</f>
        <v>100.07723223687123</v>
      </c>
      <c r="E16" s="32">
        <f>IFERROR(VLOOKUP(B16,'Uitslag 02Feb'!B:C,2,0),"")</f>
        <v>96.713428685582315</v>
      </c>
      <c r="F16" s="29">
        <f t="shared" si="0"/>
        <v>286.48524411252316</v>
      </c>
      <c r="G16" s="33"/>
    </row>
    <row r="17" spans="1:7" x14ac:dyDescent="0.2">
      <c r="A17" s="34">
        <v>15</v>
      </c>
      <c r="B17" t="s">
        <v>177</v>
      </c>
      <c r="C17" s="30">
        <f>VLOOKUP(B17,'Uitslag 17Nov'!C:O,13,0)</f>
        <v>98.477874361299726</v>
      </c>
      <c r="D17" s="30">
        <f>VLOOKUP(B17,'Uitslag 12Jan'!C:O,13,0)</f>
        <v>92.603911434716323</v>
      </c>
      <c r="E17" s="32">
        <f>IFERROR(VLOOKUP(B17,'Uitslag 02Feb'!B:C,2,0),"")</f>
        <v>94.147161689163326</v>
      </c>
      <c r="F17" s="29">
        <f t="shared" si="0"/>
        <v>285.22894748517939</v>
      </c>
      <c r="G17" s="33"/>
    </row>
    <row r="18" spans="1:7" x14ac:dyDescent="0.2">
      <c r="A18" s="34">
        <v>16</v>
      </c>
      <c r="B18" t="s">
        <v>171</v>
      </c>
      <c r="C18" s="30">
        <f>VLOOKUP(B18,'Uitslag 17Nov'!C:O,13,0)</f>
        <v>89.380101516068351</v>
      </c>
      <c r="D18" s="30">
        <f>VLOOKUP(B18,'Uitslag 12Jan'!C:O,13,0)</f>
        <v>89.485497995509078</v>
      </c>
      <c r="E18" s="32">
        <f>IFERROR(VLOOKUP(B18,'Uitslag 02Feb'!B:C,2,0),"")</f>
        <v>99.803319363683812</v>
      </c>
      <c r="F18" s="29">
        <f t="shared" si="0"/>
        <v>278.66891887526128</v>
      </c>
      <c r="G18" s="33"/>
    </row>
    <row r="19" spans="1:7" x14ac:dyDescent="0.2">
      <c r="A19" s="34">
        <v>17</v>
      </c>
      <c r="B19" t="s">
        <v>209</v>
      </c>
      <c r="C19" s="30">
        <f>VLOOKUP(B19,'Uitslag 17Nov'!C:O,13,0)</f>
        <v>89.69458319006965</v>
      </c>
      <c r="D19" s="30">
        <f>VLOOKUP(B19,'Uitslag 12Jan'!C:O,13,0)</f>
        <v>87.193722784527608</v>
      </c>
      <c r="E19" s="32">
        <f>IFERROR(VLOOKUP(B19,'Uitslag 02Feb'!B:C,2,0),"")</f>
        <v>96.468523159555616</v>
      </c>
      <c r="F19" s="29">
        <f t="shared" si="0"/>
        <v>273.35682913415286</v>
      </c>
      <c r="G19" s="33"/>
    </row>
    <row r="20" spans="1:7" x14ac:dyDescent="0.2">
      <c r="A20" s="34">
        <v>18</v>
      </c>
      <c r="B20" t="s">
        <v>215</v>
      </c>
      <c r="C20" s="30">
        <f>VLOOKUP(B20,'Uitslag 17Nov'!C:O,13,0)</f>
        <v>84.863097959460674</v>
      </c>
      <c r="D20" s="30">
        <f>VLOOKUP(B20,'Uitslag 12Jan'!C:O,13,0)</f>
        <v>92.603911434716323</v>
      </c>
      <c r="E20" s="32">
        <f>IFERROR(VLOOKUP(B20,'Uitslag 02Feb'!B:C,2,0),"")</f>
        <v>93.714360064274146</v>
      </c>
      <c r="F20" s="29">
        <f t="shared" si="0"/>
        <v>271.18136945845117</v>
      </c>
      <c r="G20" s="33"/>
    </row>
    <row r="21" spans="1:7" x14ac:dyDescent="0.2">
      <c r="A21" s="34">
        <v>19</v>
      </c>
      <c r="B21" t="s">
        <v>213</v>
      </c>
      <c r="C21" s="30">
        <f>VLOOKUP(B21,'Uitslag 17Nov'!C:O,13,0)</f>
        <v>86.374184336099688</v>
      </c>
      <c r="D21" s="30">
        <f>VLOOKUP(B21,'Uitslag 12Jan'!C:O,13,0)</f>
        <v>87.193722784527608</v>
      </c>
      <c r="E21" s="32">
        <f>IFERROR(VLOOKUP(B21,'Uitslag 02Feb'!B:C,2,0),"")</f>
        <v>95.191383696383568</v>
      </c>
      <c r="F21" s="29">
        <f t="shared" si="0"/>
        <v>268.75929081701088</v>
      </c>
      <c r="G21" s="33"/>
    </row>
    <row r="22" spans="1:7" x14ac:dyDescent="0.2">
      <c r="A22" s="34">
        <v>20</v>
      </c>
      <c r="B22" t="s">
        <v>88</v>
      </c>
      <c r="C22" s="30">
        <f>VLOOKUP(B22,'Uitslag 17Nov'!C:O,13,0)</f>
        <v>108.97663620052535</v>
      </c>
      <c r="D22" s="30">
        <f>VLOOKUP(B22,'Uitslag 12Jan'!C:O,13,0)</f>
        <v>103.86722504182103</v>
      </c>
      <c r="E22" s="32" t="str">
        <f>IFERROR(VLOOKUP(B22,'Uitslag 02Feb'!B:C,2,0),"")</f>
        <v/>
      </c>
      <c r="F22" s="29">
        <f t="shared" si="0"/>
        <v>212.84386124234638</v>
      </c>
      <c r="G22" s="33"/>
    </row>
    <row r="23" spans="1:7" x14ac:dyDescent="0.2">
      <c r="A23" s="34">
        <v>20</v>
      </c>
      <c r="B23" t="s">
        <v>190</v>
      </c>
      <c r="C23" s="30">
        <f>VLOOKUP(B23,'Uitslag 17Nov'!C:O,13,0)</f>
        <v>108.97663620052535</v>
      </c>
      <c r="D23" s="30">
        <f>VLOOKUP(B23,'Uitslag 12Jan'!C:O,13,0)</f>
        <v>103.86722504182103</v>
      </c>
      <c r="E23" s="32" t="str">
        <f>IFERROR(VLOOKUP(B23,'Uitslag 02Feb'!B:C,2,0),"")</f>
        <v/>
      </c>
      <c r="F23" s="29">
        <f t="shared" si="0"/>
        <v>212.84386124234638</v>
      </c>
      <c r="G23" s="33"/>
    </row>
    <row r="24" spans="1:7" x14ac:dyDescent="0.2">
      <c r="A24" s="34">
        <v>22</v>
      </c>
      <c r="B24" t="s">
        <v>92</v>
      </c>
      <c r="C24" s="30">
        <f>VLOOKUP(B24,'Uitslag 17Nov'!C:O,13,0)</f>
        <v>108.97663620052535</v>
      </c>
      <c r="D24" s="30">
        <f>VLOOKUP(B24,'Uitslag 12Jan'!C:O,13,0)</f>
        <v>103.86722504182103</v>
      </c>
      <c r="E24" s="32" t="str">
        <f>IFERROR(VLOOKUP(B24,'Uitslag 02Feb'!B:C,2,0),"")</f>
        <v/>
      </c>
      <c r="F24" s="29">
        <f t="shared" si="0"/>
        <v>212.84386124234638</v>
      </c>
      <c r="G24" s="33"/>
    </row>
    <row r="25" spans="1:7" x14ac:dyDescent="0.2">
      <c r="A25" s="34">
        <v>23</v>
      </c>
      <c r="B25" t="s">
        <v>89</v>
      </c>
      <c r="C25" s="30">
        <f>VLOOKUP(B25,'Uitslag 17Nov'!C:O,13,0)</f>
        <v>108.66920396082851</v>
      </c>
      <c r="D25" s="30">
        <f>VLOOKUP(B25,'Uitslag 12Jan'!C:O,13,0)</f>
        <v>103.86722504182103</v>
      </c>
      <c r="E25" s="32" t="str">
        <f>IFERROR(VLOOKUP(B25,'Uitslag 02Feb'!B:C,2,0),"")</f>
        <v/>
      </c>
      <c r="F25" s="29">
        <f t="shared" si="0"/>
        <v>212.53642900264953</v>
      </c>
      <c r="G25" s="33"/>
    </row>
    <row r="26" spans="1:7" x14ac:dyDescent="0.2">
      <c r="A26" s="34">
        <v>23</v>
      </c>
      <c r="B26" t="s">
        <v>95</v>
      </c>
      <c r="C26" s="30">
        <f>VLOOKUP(B26,'Uitslag 17Nov'!C:O,13,0)</f>
        <v>108.66920396082851</v>
      </c>
      <c r="D26" s="30">
        <f>VLOOKUP(B26,'Uitslag 12Jan'!C:O,13,0)</f>
        <v>103.86722504182103</v>
      </c>
      <c r="E26" s="32" t="str">
        <f>IFERROR(VLOOKUP(B26,'Uitslag 02Feb'!B:C,2,0),"")</f>
        <v/>
      </c>
      <c r="F26" s="29">
        <f t="shared" si="0"/>
        <v>212.53642900264953</v>
      </c>
      <c r="G26" s="33"/>
    </row>
    <row r="27" spans="1:7" x14ac:dyDescent="0.2">
      <c r="A27" s="34">
        <v>25</v>
      </c>
      <c r="B27" t="s">
        <v>18</v>
      </c>
      <c r="C27" s="30">
        <f>VLOOKUP(B27,'Uitslag 17Nov'!C:O,13,0)</f>
        <v>103.64167722292784</v>
      </c>
      <c r="D27" s="30">
        <f>VLOOKUP(B27,'Uitslag 12Jan'!C:O,13,0)</f>
        <v>106.56618783457553</v>
      </c>
      <c r="E27" s="32" t="str">
        <f>IFERROR(VLOOKUP(B27,'Uitslag 02Feb'!B:C,2,0),"")</f>
        <v/>
      </c>
      <c r="F27" s="29">
        <f t="shared" si="0"/>
        <v>210.20786505750337</v>
      </c>
      <c r="G27" s="33"/>
    </row>
    <row r="28" spans="1:7" x14ac:dyDescent="0.2">
      <c r="A28" s="34">
        <v>26</v>
      </c>
      <c r="B28" t="s">
        <v>36</v>
      </c>
      <c r="C28" s="30">
        <f>VLOOKUP(B28,'Uitslag 17Nov'!C:O,13,0)</f>
        <v>103.64167722292784</v>
      </c>
      <c r="D28" s="30"/>
      <c r="E28" s="32">
        <f>IFERROR(VLOOKUP(B28,'Uitslag 02Feb'!B:C,2,0),"")</f>
        <v>106.37036823625583</v>
      </c>
      <c r="F28" s="29">
        <f t="shared" si="0"/>
        <v>210.01204545918367</v>
      </c>
      <c r="G28" s="33"/>
    </row>
    <row r="29" spans="1:7" x14ac:dyDescent="0.2">
      <c r="A29" s="34">
        <v>27</v>
      </c>
      <c r="B29" t="s">
        <v>117</v>
      </c>
      <c r="C29" s="30">
        <f>VLOOKUP(B29,'Uitslag 17Nov'!C:O,13,0)</f>
        <v>103.64167722292784</v>
      </c>
      <c r="D29" s="30">
        <f>VLOOKUP(B29,'Uitslag 12Jan'!C:O,13,0)</f>
        <v>104.78445534918005</v>
      </c>
      <c r="E29" s="32" t="str">
        <f>IFERROR(VLOOKUP(B29,'Uitslag 02Feb'!B:C,2,0),"")</f>
        <v/>
      </c>
      <c r="F29" s="29">
        <f t="shared" si="0"/>
        <v>208.42613257210789</v>
      </c>
      <c r="G29" s="33"/>
    </row>
    <row r="30" spans="1:7" x14ac:dyDescent="0.2">
      <c r="A30" s="34">
        <v>28</v>
      </c>
      <c r="B30" t="s">
        <v>69</v>
      </c>
      <c r="C30" s="30">
        <f>VLOOKUP(B30,'Uitslag 17Nov'!C:O,13,0)</f>
        <v>107.0088465630476</v>
      </c>
      <c r="D30" s="30">
        <f>VLOOKUP(B30,'Uitslag 12Jan'!C:O,13,0)</f>
        <v>101.10545527336456</v>
      </c>
      <c r="E30" s="32" t="str">
        <f>IFERROR(VLOOKUP(B30,'Uitslag 02Feb'!B:C,2,0),"")</f>
        <v/>
      </c>
      <c r="F30" s="29">
        <f t="shared" si="0"/>
        <v>208.11430183641215</v>
      </c>
      <c r="G30" s="33"/>
    </row>
    <row r="31" spans="1:7" x14ac:dyDescent="0.2">
      <c r="A31" s="34">
        <v>29</v>
      </c>
      <c r="B31" t="s">
        <v>125</v>
      </c>
      <c r="C31" s="30">
        <f>VLOOKUP(B31,'Uitslag 17Nov'!C:O,13,0)</f>
        <v>99.269259049776238</v>
      </c>
      <c r="D31" s="30">
        <f>VLOOKUP(B31,'Uitslag 12Jan'!C:O,13,0)</f>
        <v>104.78445534918005</v>
      </c>
      <c r="E31" s="32" t="str">
        <f>IFERROR(VLOOKUP(B31,'Uitslag 02Feb'!B:C,2,0),"")</f>
        <v/>
      </c>
      <c r="F31" s="29">
        <f t="shared" si="0"/>
        <v>204.05371439895629</v>
      </c>
      <c r="G31" s="33"/>
    </row>
    <row r="32" spans="1:7" x14ac:dyDescent="0.2">
      <c r="A32" s="34">
        <v>30</v>
      </c>
      <c r="B32" t="s">
        <v>122</v>
      </c>
      <c r="C32" s="30">
        <f>VLOOKUP(B32,'Uitslag 17Nov'!C:O,13,0)</f>
        <v>100.15172123655933</v>
      </c>
      <c r="D32" s="30">
        <f>VLOOKUP(B32,'Uitslag 12Jan'!C:O,13,0)</f>
        <v>100</v>
      </c>
      <c r="E32" s="32" t="str">
        <f>IFERROR(VLOOKUP(B32,'Uitslag 02Feb'!B:C,2,0),"")</f>
        <v/>
      </c>
      <c r="F32" s="29">
        <f t="shared" si="0"/>
        <v>200.15172123655933</v>
      </c>
      <c r="G32" s="33"/>
    </row>
    <row r="33" spans="1:7" x14ac:dyDescent="0.2">
      <c r="A33" s="34">
        <v>30</v>
      </c>
      <c r="B33" t="s">
        <v>120</v>
      </c>
      <c r="C33" s="30">
        <f>VLOOKUP(B33,'Uitslag 17Nov'!C:O,13,0)</f>
        <v>100.15172123655933</v>
      </c>
      <c r="D33" s="30">
        <f>VLOOKUP(B33,'Uitslag 12Jan'!C:O,13,0)</f>
        <v>100</v>
      </c>
      <c r="E33" s="32" t="str">
        <f>IFERROR(VLOOKUP(B33,'Uitslag 02Feb'!B:C,2,0),"")</f>
        <v/>
      </c>
      <c r="F33" s="29">
        <f t="shared" si="0"/>
        <v>200.15172123655933</v>
      </c>
      <c r="G33" s="33"/>
    </row>
    <row r="34" spans="1:7" x14ac:dyDescent="0.2">
      <c r="A34" s="34">
        <v>30</v>
      </c>
      <c r="B34" t="s">
        <v>70</v>
      </c>
      <c r="C34" s="30">
        <f>VLOOKUP(B34,'Uitslag 17Nov'!C:O,13,0)</f>
        <v>100.15172123655933</v>
      </c>
      <c r="D34" s="30">
        <f>VLOOKUP(B34,'Uitslag 12Jan'!C:O,13,0)</f>
        <v>100</v>
      </c>
      <c r="E34" s="32" t="str">
        <f>IFERROR(VLOOKUP(B34,'Uitslag 02Feb'!B:C,2,0),"")</f>
        <v/>
      </c>
      <c r="F34" s="29">
        <f t="shared" si="0"/>
        <v>200.15172123655933</v>
      </c>
      <c r="G34" s="33"/>
    </row>
    <row r="35" spans="1:7" x14ac:dyDescent="0.2">
      <c r="A35" s="34">
        <v>30</v>
      </c>
      <c r="B35" t="s">
        <v>71</v>
      </c>
      <c r="C35" s="30">
        <f>VLOOKUP(B35,'Uitslag 17Nov'!C:O,13,0)</f>
        <v>100.15172123655933</v>
      </c>
      <c r="D35" s="30">
        <f>VLOOKUP(B35,'Uitslag 12Jan'!C:O,13,0)</f>
        <v>100</v>
      </c>
      <c r="E35" s="32" t="str">
        <f>IFERROR(VLOOKUP(B35,'Uitslag 02Feb'!B:C,2,0),"")</f>
        <v/>
      </c>
      <c r="F35" s="29">
        <f t="shared" ref="F35:F66" si="1">SUM(C35:E35)</f>
        <v>200.15172123655933</v>
      </c>
      <c r="G35" s="33"/>
    </row>
    <row r="36" spans="1:7" x14ac:dyDescent="0.2">
      <c r="A36" s="34">
        <v>30</v>
      </c>
      <c r="B36" t="s">
        <v>83</v>
      </c>
      <c r="C36" s="30">
        <f>VLOOKUP(B36,'Uitslag 17Nov'!C:O,13,0)</f>
        <v>100.15172123655933</v>
      </c>
      <c r="D36" s="30">
        <f>VLOOKUP(B36,'Uitslag 12Jan'!C:O,13,0)</f>
        <v>100</v>
      </c>
      <c r="E36" s="32" t="str">
        <f>IFERROR(VLOOKUP(B36,'Uitslag 02Feb'!B:C,2,0),"")</f>
        <v/>
      </c>
      <c r="F36" s="29">
        <f t="shared" si="1"/>
        <v>200.15172123655933</v>
      </c>
      <c r="G36" s="33"/>
    </row>
    <row r="37" spans="1:7" x14ac:dyDescent="0.2">
      <c r="A37" s="34">
        <v>30</v>
      </c>
      <c r="B37" t="s">
        <v>82</v>
      </c>
      <c r="C37" s="30">
        <f>VLOOKUP(B37,'Uitslag 17Nov'!C:O,13,0)</f>
        <v>100.15172123655933</v>
      </c>
      <c r="D37" s="30">
        <f>VLOOKUP(B37,'Uitslag 12Jan'!C:O,13,0)</f>
        <v>100</v>
      </c>
      <c r="E37" s="32" t="str">
        <f>IFERROR(VLOOKUP(B37,'Uitslag 02Feb'!B:C,2,0),"")</f>
        <v/>
      </c>
      <c r="F37" s="29">
        <f t="shared" si="1"/>
        <v>200.15172123655933</v>
      </c>
      <c r="G37" s="33"/>
    </row>
    <row r="38" spans="1:7" x14ac:dyDescent="0.2">
      <c r="A38" s="34">
        <v>36</v>
      </c>
      <c r="B38" t="s">
        <v>198</v>
      </c>
      <c r="C38" s="30">
        <f>VLOOKUP(B38,'Uitslag 17Nov'!C:O,13,0)</f>
        <v>98.477874361299726</v>
      </c>
      <c r="D38" s="30">
        <f>VLOOKUP(B38,'Uitslag 12Jan'!C:O,13,0)</f>
        <v>101.5964472621778</v>
      </c>
      <c r="E38" s="32" t="str">
        <f>IFERROR(VLOOKUP(B38,'Uitslag 02Feb'!B:C,2,0),"")</f>
        <v/>
      </c>
      <c r="F38" s="29">
        <f t="shared" si="1"/>
        <v>200.07432162347754</v>
      </c>
      <c r="G38" s="33"/>
    </row>
    <row r="39" spans="1:7" x14ac:dyDescent="0.2">
      <c r="A39" s="34">
        <v>37</v>
      </c>
      <c r="B39" t="s">
        <v>44</v>
      </c>
      <c r="C39" s="30">
        <f>VLOOKUP(B39,'Uitslag 17Nov'!C:O,13,0)</f>
        <v>100.59792156786571</v>
      </c>
      <c r="D39" s="30"/>
      <c r="E39" s="32">
        <f>IFERROR(VLOOKUP(B39,'Uitslag 02Feb'!B:C,2,0),"")</f>
        <v>98.981181706651284</v>
      </c>
      <c r="F39" s="29">
        <f t="shared" si="1"/>
        <v>199.579103274517</v>
      </c>
      <c r="G39" s="33"/>
    </row>
    <row r="40" spans="1:7" x14ac:dyDescent="0.2">
      <c r="A40" s="34">
        <v>38</v>
      </c>
      <c r="B40" t="s">
        <v>84</v>
      </c>
      <c r="C40" s="30">
        <f>VLOOKUP(B40,'Uitslag 17Nov'!C:O,13,0)</f>
        <v>100.15172123655933</v>
      </c>
      <c r="D40" s="30">
        <f>VLOOKUP(B40,'Uitslag 12Jan'!C:O,13,0)</f>
        <v>98.191792705325753</v>
      </c>
      <c r="E40" s="32" t="str">
        <f>IFERROR(VLOOKUP(B40,'Uitslag 02Feb'!B:C,2,0),"")</f>
        <v/>
      </c>
      <c r="F40" s="29">
        <f t="shared" si="1"/>
        <v>198.34351394188508</v>
      </c>
      <c r="G40" s="33"/>
    </row>
    <row r="41" spans="1:7" x14ac:dyDescent="0.2">
      <c r="A41" s="34">
        <v>39</v>
      </c>
      <c r="B41" t="s">
        <v>158</v>
      </c>
      <c r="C41" s="30">
        <f>VLOOKUP(B41,'Uitslag 17Nov'!C:O,13,0)</f>
        <v>97.059932434121649</v>
      </c>
      <c r="D41" s="30">
        <f>VLOOKUP(B41,'Uitslag 12Jan'!C:O,13,0)</f>
        <v>100.87374359441981</v>
      </c>
      <c r="E41" s="32" t="str">
        <f>IFERROR(VLOOKUP(B41,'Uitslag 02Feb'!B:C,2,0),"")</f>
        <v/>
      </c>
      <c r="F41" s="29">
        <f t="shared" si="1"/>
        <v>197.93367602854147</v>
      </c>
      <c r="G41" s="33"/>
    </row>
    <row r="42" spans="1:7" x14ac:dyDescent="0.2">
      <c r="A42" s="34">
        <v>39</v>
      </c>
      <c r="B42" t="s">
        <v>176</v>
      </c>
      <c r="C42" s="30">
        <f>VLOOKUP(B42,'Uitslag 17Nov'!C:O,13,0)</f>
        <v>97.059932434121649</v>
      </c>
      <c r="D42" s="30">
        <f>VLOOKUP(B42,'Uitslag 12Jan'!C:O,13,0)</f>
        <v>100.87374359441981</v>
      </c>
      <c r="E42" s="32" t="str">
        <f>IFERROR(VLOOKUP(B42,'Uitslag 02Feb'!B:C,2,0),"")</f>
        <v/>
      </c>
      <c r="F42" s="29">
        <f t="shared" si="1"/>
        <v>197.93367602854147</v>
      </c>
      <c r="G42" s="33"/>
    </row>
    <row r="43" spans="1:7" x14ac:dyDescent="0.2">
      <c r="A43" s="34">
        <v>39</v>
      </c>
      <c r="B43" t="s">
        <v>76</v>
      </c>
      <c r="C43" s="30">
        <f>VLOOKUP(B43,'Uitslag 17Nov'!C:O,13,0)</f>
        <v>97.059932434121649</v>
      </c>
      <c r="D43" s="30">
        <f>VLOOKUP(B43,'Uitslag 12Jan'!C:O,13,0)</f>
        <v>100.87374359441981</v>
      </c>
      <c r="E43" s="32" t="str">
        <f>IFERROR(VLOOKUP(B43,'Uitslag 02Feb'!B:C,2,0),"")</f>
        <v/>
      </c>
      <c r="F43" s="29">
        <f t="shared" si="1"/>
        <v>197.93367602854147</v>
      </c>
      <c r="G43" s="33"/>
    </row>
    <row r="44" spans="1:7" x14ac:dyDescent="0.2">
      <c r="A44" s="34">
        <v>42</v>
      </c>
      <c r="B44" t="s">
        <v>119</v>
      </c>
      <c r="C44" s="30">
        <f>VLOOKUP(B44,'Uitslag 17Nov'!C:O,13,0)</f>
        <v>100.83259141794957</v>
      </c>
      <c r="D44" s="30">
        <f>VLOOKUP(B44,'Uitslag 12Jan'!C:O,13,0)</f>
        <v>91.649943807807674</v>
      </c>
      <c r="E44" s="32" t="str">
        <f>IFERROR(VLOOKUP(B44,'Uitslag 02Feb'!B:C,2,0),"")</f>
        <v/>
      </c>
      <c r="F44" s="29">
        <f t="shared" si="1"/>
        <v>192.48253522575726</v>
      </c>
      <c r="G44" s="33"/>
    </row>
    <row r="45" spans="1:7" x14ac:dyDescent="0.2">
      <c r="A45" s="34">
        <v>43</v>
      </c>
      <c r="B45" t="s">
        <v>107</v>
      </c>
      <c r="C45" s="30">
        <f>VLOOKUP(B45,'Uitslag 17Nov'!C:O,13,0)</f>
        <v>96.45013445993483</v>
      </c>
      <c r="D45" s="30">
        <f>VLOOKUP(B45,'Uitslag 12Jan'!C:O,13,0)</f>
        <v>95.631875541220751</v>
      </c>
      <c r="E45" s="32" t="str">
        <f>IFERROR(VLOOKUP(B45,'Uitslag 02Feb'!B:C,2,0),"")</f>
        <v/>
      </c>
      <c r="F45" s="29">
        <f t="shared" si="1"/>
        <v>192.0820100011556</v>
      </c>
      <c r="G45" s="33"/>
    </row>
    <row r="46" spans="1:7" x14ac:dyDescent="0.2">
      <c r="A46" s="34">
        <v>44</v>
      </c>
      <c r="B46" t="s">
        <v>208</v>
      </c>
      <c r="C46" s="30">
        <f>VLOOKUP(B46,'Uitslag 17Nov'!C:O,13,0)</f>
        <v>89.69458319006965</v>
      </c>
      <c r="D46" s="30">
        <f>VLOOKUP(B46,'Uitslag 12Jan'!C:O,13,0)</f>
        <v>100.07723223687123</v>
      </c>
      <c r="E46" s="32" t="str">
        <f>IFERROR(VLOOKUP(B46,'Uitslag 02Feb'!B:C,2,0),"")</f>
        <v/>
      </c>
      <c r="F46" s="29">
        <f t="shared" si="1"/>
        <v>189.77181542694086</v>
      </c>
      <c r="G46" s="33"/>
    </row>
    <row r="47" spans="1:7" x14ac:dyDescent="0.2">
      <c r="A47" s="34">
        <v>45</v>
      </c>
      <c r="B47" t="s">
        <v>245</v>
      </c>
      <c r="C47" s="30"/>
      <c r="D47" s="30">
        <f>VLOOKUP(B47,'Uitslag 12Jan'!C:O,13,0)</f>
        <v>97.23435505849784</v>
      </c>
      <c r="E47" s="32">
        <f>IFERROR(VLOOKUP(B47,'Uitslag 02Feb'!B:C,2,0),"")</f>
        <v>92.528363026429602</v>
      </c>
      <c r="F47" s="29">
        <f t="shared" si="1"/>
        <v>189.76271808492743</v>
      </c>
      <c r="G47" s="33"/>
    </row>
    <row r="48" spans="1:7" x14ac:dyDescent="0.2">
      <c r="A48" s="34">
        <v>46</v>
      </c>
      <c r="B48" t="s">
        <v>203</v>
      </c>
      <c r="C48" s="30">
        <f>VLOOKUP(B48,'Uitslag 17Nov'!C:O,13,0)</f>
        <v>91.516027214406137</v>
      </c>
      <c r="D48" s="30"/>
      <c r="E48" s="32">
        <f>IFERROR(VLOOKUP(B48,'Uitslag 02Feb'!B:C,2,0),"")</f>
        <v>98.082042009771996</v>
      </c>
      <c r="F48" s="29">
        <f t="shared" si="1"/>
        <v>189.59806922417812</v>
      </c>
      <c r="G48" s="33"/>
    </row>
    <row r="49" spans="1:7" x14ac:dyDescent="0.2">
      <c r="A49" s="34">
        <v>47</v>
      </c>
      <c r="B49" t="s">
        <v>202</v>
      </c>
      <c r="C49" s="30">
        <f>VLOOKUP(B49,'Uitslag 17Nov'!C:O,13,0)</f>
        <v>91.516027214406137</v>
      </c>
      <c r="D49" s="30"/>
      <c r="E49" s="32">
        <f>IFERROR(VLOOKUP(B49,'Uitslag 02Feb'!B:C,2,0),"")</f>
        <v>96.980720563978991</v>
      </c>
      <c r="F49" s="29">
        <f t="shared" si="1"/>
        <v>188.49674777838513</v>
      </c>
      <c r="G49" s="33"/>
    </row>
    <row r="50" spans="1:7" x14ac:dyDescent="0.2">
      <c r="A50" s="34">
        <v>48</v>
      </c>
      <c r="B50" t="s">
        <v>206</v>
      </c>
      <c r="C50" s="30">
        <f>VLOOKUP(B50,'Uitslag 17Nov'!C:O,13,0)</f>
        <v>89.69458319006965</v>
      </c>
      <c r="D50" s="30">
        <f>VLOOKUP(B50,'Uitslag 12Jan'!C:O,13,0)</f>
        <v>97.23435505849784</v>
      </c>
      <c r="E50" s="32" t="str">
        <f>IFERROR(VLOOKUP(B50,'Uitslag 02Feb'!B:C,2,0),"")</f>
        <v/>
      </c>
      <c r="F50" s="29">
        <f t="shared" si="1"/>
        <v>186.92893824856748</v>
      </c>
      <c r="G50" s="33"/>
    </row>
    <row r="51" spans="1:7" x14ac:dyDescent="0.2">
      <c r="A51" s="34">
        <v>49</v>
      </c>
      <c r="B51" t="s">
        <v>123</v>
      </c>
      <c r="C51" s="30"/>
      <c r="D51" s="30">
        <f>VLOOKUP(B51,'Uitslag 12Jan'!C:O,13,0)</f>
        <v>88.891014540672074</v>
      </c>
      <c r="E51" s="32">
        <f>IFERROR(VLOOKUP(B51,'Uitslag 02Feb'!B:C,2,0),"")</f>
        <v>97.132924841365238</v>
      </c>
      <c r="F51" s="29">
        <f t="shared" si="1"/>
        <v>186.02393938203733</v>
      </c>
      <c r="G51" s="33"/>
    </row>
    <row r="52" spans="1:7" x14ac:dyDescent="0.2">
      <c r="A52" s="34">
        <v>50</v>
      </c>
      <c r="B52" t="s">
        <v>212</v>
      </c>
      <c r="C52" s="30">
        <f>VLOOKUP(B52,'Uitslag 17Nov'!C:O,13,0)</f>
        <v>86.374184336099688</v>
      </c>
      <c r="D52" s="30"/>
      <c r="E52" s="32">
        <f>IFERROR(VLOOKUP(B52,'Uitslag 02Feb'!B:C,2,0),"")</f>
        <v>91.468416862567835</v>
      </c>
      <c r="F52" s="29">
        <f t="shared" si="1"/>
        <v>177.84260119866752</v>
      </c>
      <c r="G52" s="33"/>
    </row>
    <row r="53" spans="1:7" x14ac:dyDescent="0.2">
      <c r="A53" s="34">
        <v>51</v>
      </c>
      <c r="B53" t="s">
        <v>214</v>
      </c>
      <c r="C53" s="30">
        <f>VLOOKUP(B53,'Uitslag 17Nov'!C:O,13,0)</f>
        <v>84.863097959460674</v>
      </c>
      <c r="D53" s="30"/>
      <c r="E53" s="32">
        <f>IFERROR(VLOOKUP(B53,'Uitslag 02Feb'!B:C,2,0),"")</f>
        <v>90.854323732547144</v>
      </c>
      <c r="F53" s="29">
        <f t="shared" si="1"/>
        <v>175.7174216920078</v>
      </c>
      <c r="G53" s="33"/>
    </row>
    <row r="54" spans="1:7" x14ac:dyDescent="0.2">
      <c r="A54" s="34">
        <v>52</v>
      </c>
      <c r="B54" t="s">
        <v>210</v>
      </c>
      <c r="C54" s="30">
        <f>VLOOKUP(B54,'Uitslag 17Nov'!C:O,13,0)</f>
        <v>86.374184336099688</v>
      </c>
      <c r="D54" s="30">
        <f>VLOOKUP(B54,'Uitslag 12Jan'!C:O,13,0)</f>
        <v>87.193722784527608</v>
      </c>
      <c r="E54" s="32" t="str">
        <f>IFERROR(VLOOKUP(B54,'Uitslag 02Feb'!B:C,2,0),"")</f>
        <v/>
      </c>
      <c r="F54" s="29">
        <f t="shared" si="1"/>
        <v>173.5679071206273</v>
      </c>
      <c r="G54" s="33"/>
    </row>
    <row r="55" spans="1:7" x14ac:dyDescent="0.2">
      <c r="A55" s="34">
        <v>52</v>
      </c>
      <c r="B55" t="s">
        <v>211</v>
      </c>
      <c r="C55" s="30">
        <f>VLOOKUP(B55,'Uitslag 17Nov'!C:O,13,0)</f>
        <v>86.374184336099688</v>
      </c>
      <c r="D55" s="30">
        <f>VLOOKUP(B55,'Uitslag 12Jan'!C:O,13,0)</f>
        <v>87.193722784527608</v>
      </c>
      <c r="E55" s="32" t="str">
        <f>IFERROR(VLOOKUP(B55,'Uitslag 02Feb'!B:C,2,0),"")</f>
        <v/>
      </c>
      <c r="F55" s="29">
        <f t="shared" si="1"/>
        <v>173.5679071206273</v>
      </c>
      <c r="G55" s="33"/>
    </row>
    <row r="56" spans="1:7" x14ac:dyDescent="0.2">
      <c r="A56" s="34">
        <v>54</v>
      </c>
      <c r="B56" t="s">
        <v>222</v>
      </c>
      <c r="C56" s="30">
        <f>VLOOKUP(B56,'Uitslag 17Nov'!C:O,13,0)</f>
        <v>80.81797047922241</v>
      </c>
      <c r="D56" s="30">
        <f>VLOOKUP(B56,'Uitslag 12Jan'!C:O,13,0)</f>
        <v>89.482021122422822</v>
      </c>
      <c r="E56" s="32" t="str">
        <f>IFERROR(VLOOKUP(B56,'Uitslag 02Feb'!B:C,2,0),"")</f>
        <v/>
      </c>
      <c r="F56" s="29">
        <f t="shared" si="1"/>
        <v>170.29999160164522</v>
      </c>
      <c r="G56" s="33"/>
    </row>
    <row r="57" spans="1:7" x14ac:dyDescent="0.2">
      <c r="A57" s="34">
        <v>54</v>
      </c>
      <c r="B57" t="s">
        <v>223</v>
      </c>
      <c r="C57" s="30">
        <f>VLOOKUP(B57,'Uitslag 17Nov'!C:O,13,0)</f>
        <v>80.81797047922241</v>
      </c>
      <c r="D57" s="30">
        <f>VLOOKUP(B57,'Uitslag 12Jan'!C:O,13,0)</f>
        <v>89.482021122422822</v>
      </c>
      <c r="E57" s="32" t="str">
        <f>IFERROR(VLOOKUP(B57,'Uitslag 02Feb'!B:C,2,0),"")</f>
        <v/>
      </c>
      <c r="F57" s="29">
        <f t="shared" si="1"/>
        <v>170.29999160164522</v>
      </c>
      <c r="G57" s="33"/>
    </row>
    <row r="58" spans="1:7" x14ac:dyDescent="0.2">
      <c r="A58" s="34">
        <v>56</v>
      </c>
      <c r="B58" t="s">
        <v>99</v>
      </c>
      <c r="C58" s="30">
        <f>VLOOKUP(B58,'Uitslag 17Nov'!C:O,13,0)</f>
        <v>76.321451304498851</v>
      </c>
      <c r="D58" s="30">
        <f>VLOOKUP(B58,'Uitslag 12Jan'!C:O,13,0)</f>
        <v>93.251393909520331</v>
      </c>
      <c r="E58" s="32" t="str">
        <f>IFERROR(VLOOKUP(B58,'Uitslag 02Feb'!B:C,2,0),"")</f>
        <v/>
      </c>
      <c r="F58" s="29">
        <f t="shared" si="1"/>
        <v>169.5728452140192</v>
      </c>
      <c r="G58" s="33"/>
    </row>
    <row r="59" spans="1:7" x14ac:dyDescent="0.2">
      <c r="A59" s="34">
        <v>57</v>
      </c>
      <c r="B59" t="s">
        <v>216</v>
      </c>
      <c r="C59" s="30">
        <f>VLOOKUP(B59,'Uitslag 17Nov'!C:O,13,0)</f>
        <v>81.891829767506422</v>
      </c>
      <c r="D59" s="30">
        <f>VLOOKUP(B59,'Uitslag 12Jan'!C:O,13,0)</f>
        <v>86.090081606902444</v>
      </c>
      <c r="E59" s="32" t="str">
        <f>IFERROR(VLOOKUP(B59,'Uitslag 02Feb'!B:C,2,0),"")</f>
        <v/>
      </c>
      <c r="F59" s="29">
        <f t="shared" si="1"/>
        <v>167.98191137440887</v>
      </c>
      <c r="G59" s="33"/>
    </row>
    <row r="60" spans="1:7" x14ac:dyDescent="0.2">
      <c r="A60" s="34">
        <v>57</v>
      </c>
      <c r="B60" t="s">
        <v>219</v>
      </c>
      <c r="C60" s="30">
        <f>VLOOKUP(B60,'Uitslag 17Nov'!C:O,13,0)</f>
        <v>81.891829767506422</v>
      </c>
      <c r="D60" s="30">
        <f>VLOOKUP(B60,'Uitslag 12Jan'!C:O,13,0)</f>
        <v>86.090081606902444</v>
      </c>
      <c r="E60" s="32" t="str">
        <f>IFERROR(VLOOKUP(B60,'Uitslag 02Feb'!B:C,2,0),"")</f>
        <v/>
      </c>
      <c r="F60" s="29">
        <f t="shared" si="1"/>
        <v>167.98191137440887</v>
      </c>
      <c r="G60" s="33"/>
    </row>
    <row r="61" spans="1:7" x14ac:dyDescent="0.2">
      <c r="A61" s="34">
        <v>57</v>
      </c>
      <c r="B61" t="s">
        <v>220</v>
      </c>
      <c r="C61" s="30">
        <f>VLOOKUP(B61,'Uitslag 17Nov'!C:O,13,0)</f>
        <v>81.891829767506422</v>
      </c>
      <c r="D61" s="30">
        <f>VLOOKUP(B61,'Uitslag 12Jan'!C:O,13,0)</f>
        <v>86.090081606902444</v>
      </c>
      <c r="E61" s="32" t="str">
        <f>IFERROR(VLOOKUP(B61,'Uitslag 02Feb'!B:C,2,0),"")</f>
        <v/>
      </c>
      <c r="F61" s="29">
        <f t="shared" si="1"/>
        <v>167.98191137440887</v>
      </c>
      <c r="G61" s="33"/>
    </row>
    <row r="62" spans="1:7" x14ac:dyDescent="0.2">
      <c r="A62" s="34">
        <v>57</v>
      </c>
      <c r="B62" t="s">
        <v>221</v>
      </c>
      <c r="C62" s="30">
        <f>VLOOKUP(B62,'Uitslag 17Nov'!C:O,13,0)</f>
        <v>81.891829767506422</v>
      </c>
      <c r="D62" s="30">
        <f>VLOOKUP(B62,'Uitslag 12Jan'!C:O,13,0)</f>
        <v>86.090081606902444</v>
      </c>
      <c r="E62" s="32" t="str">
        <f>IFERROR(VLOOKUP(B62,'Uitslag 02Feb'!B:C,2,0),"")</f>
        <v/>
      </c>
      <c r="F62" s="29">
        <f t="shared" si="1"/>
        <v>167.98191137440887</v>
      </c>
      <c r="G62" s="33"/>
    </row>
    <row r="63" spans="1:7" x14ac:dyDescent="0.2">
      <c r="A63" s="34">
        <v>61</v>
      </c>
      <c r="B63" t="s">
        <v>189</v>
      </c>
      <c r="C63" s="30">
        <f>VLOOKUP(B63,'Uitslag 17Nov'!C:O,13,0)</f>
        <v>108.97663620052535</v>
      </c>
      <c r="D63" s="30"/>
      <c r="E63" s="32" t="str">
        <f>IFERROR(VLOOKUP(B63,'Uitslag 02Feb'!B:C,2,0),"")</f>
        <v/>
      </c>
      <c r="F63" s="29">
        <f t="shared" si="1"/>
        <v>108.97663620052535</v>
      </c>
      <c r="G63" s="33"/>
    </row>
    <row r="64" spans="1:7" x14ac:dyDescent="0.2">
      <c r="A64" s="34">
        <v>62</v>
      </c>
      <c r="B64" t="s">
        <v>90</v>
      </c>
      <c r="C64" s="30">
        <f>VLOOKUP(B64,'Uitslag 17Nov'!C:O,13,0)</f>
        <v>108.66920396082851</v>
      </c>
      <c r="D64" s="30"/>
      <c r="E64" s="32" t="str">
        <f>IFERROR(VLOOKUP(B64,'Uitslag 02Feb'!B:C,2,0),"")</f>
        <v/>
      </c>
      <c r="F64" s="29">
        <f t="shared" si="1"/>
        <v>108.66920396082851</v>
      </c>
      <c r="G64" s="33"/>
    </row>
    <row r="65" spans="1:7" x14ac:dyDescent="0.2">
      <c r="A65" s="34">
        <v>62</v>
      </c>
      <c r="B65" t="s">
        <v>94</v>
      </c>
      <c r="C65" s="30">
        <f>VLOOKUP(B65,'Uitslag 17Nov'!C:O,13,0)</f>
        <v>108.66920396082851</v>
      </c>
      <c r="D65" s="30"/>
      <c r="E65" s="32" t="str">
        <f>IFERROR(VLOOKUP(B65,'Uitslag 02Feb'!B:C,2,0),"")</f>
        <v/>
      </c>
      <c r="F65" s="29">
        <f t="shared" si="1"/>
        <v>108.66920396082851</v>
      </c>
      <c r="G65" s="33"/>
    </row>
    <row r="66" spans="1:7" x14ac:dyDescent="0.2">
      <c r="A66" s="34">
        <v>64</v>
      </c>
      <c r="B66" t="s">
        <v>191</v>
      </c>
      <c r="C66" s="30">
        <f>VLOOKUP(B66,'Uitslag 17Nov'!C:O,13,0)</f>
        <v>107.0088465630476</v>
      </c>
      <c r="D66" s="30"/>
      <c r="E66" s="32" t="str">
        <f>IFERROR(VLOOKUP(B66,'Uitslag 02Feb'!B:C,2,0),"")</f>
        <v/>
      </c>
      <c r="F66" s="29">
        <f t="shared" si="1"/>
        <v>107.0088465630476</v>
      </c>
      <c r="G66" s="33"/>
    </row>
    <row r="67" spans="1:7" x14ac:dyDescent="0.2">
      <c r="A67" s="34">
        <v>65</v>
      </c>
      <c r="B67" t="s">
        <v>250</v>
      </c>
      <c r="E67" s="32">
        <f>IFERROR(VLOOKUP(B67,'Uitslag 02Feb'!B:C,2,0),"")</f>
        <v>106.92212948147396</v>
      </c>
      <c r="F67" s="29">
        <f t="shared" ref="F67:F98" si="2">SUM(C67:E67)</f>
        <v>106.92212948147396</v>
      </c>
      <c r="G67" s="33"/>
    </row>
    <row r="68" spans="1:7" x14ac:dyDescent="0.2">
      <c r="A68" s="34">
        <v>66</v>
      </c>
      <c r="B68" t="s">
        <v>192</v>
      </c>
      <c r="C68" s="30">
        <f>VLOOKUP(B68,'Uitslag 17Nov'!C:O,13,0)</f>
        <v>106.2648046845142</v>
      </c>
      <c r="D68" s="30"/>
      <c r="E68" s="32" t="str">
        <f>IFERROR(VLOOKUP(B68,'Uitslag 02Feb'!B:C,2,0),"")</f>
        <v/>
      </c>
      <c r="F68" s="29">
        <f t="shared" si="2"/>
        <v>106.2648046845142</v>
      </c>
      <c r="G68" s="33"/>
    </row>
    <row r="69" spans="1:7" x14ac:dyDescent="0.2">
      <c r="A69" s="34">
        <v>66</v>
      </c>
      <c r="B69" t="s">
        <v>28</v>
      </c>
      <c r="C69" s="30">
        <f>VLOOKUP(B69,'Uitslag 17Nov'!C:O,13,0)</f>
        <v>106.2648046845142</v>
      </c>
      <c r="D69" s="30"/>
      <c r="E69" s="32" t="str">
        <f>IFERROR(VLOOKUP(B69,'Uitslag 02Feb'!B:C,2,0),"")</f>
        <v/>
      </c>
      <c r="F69" s="29">
        <f t="shared" si="2"/>
        <v>106.2648046845142</v>
      </c>
      <c r="G69" s="33"/>
    </row>
    <row r="70" spans="1:7" x14ac:dyDescent="0.2">
      <c r="A70" s="34">
        <v>68</v>
      </c>
      <c r="B70" t="s">
        <v>178</v>
      </c>
      <c r="E70" s="32">
        <f>IFERROR(VLOOKUP(B70,'Uitslag 02Feb'!B:C,2,0),"")</f>
        <v>105.56605048699356</v>
      </c>
      <c r="F70" s="29">
        <f t="shared" si="2"/>
        <v>105.56605048699356</v>
      </c>
      <c r="G70" s="33"/>
    </row>
    <row r="71" spans="1:7" x14ac:dyDescent="0.2">
      <c r="A71" s="34">
        <v>69</v>
      </c>
      <c r="B71" t="s">
        <v>251</v>
      </c>
      <c r="E71" s="32">
        <f>IFERROR(VLOOKUP(B71,'Uitslag 02Feb'!B:C,2,0),"")</f>
        <v>103.88663262052383</v>
      </c>
      <c r="F71" s="29">
        <f t="shared" si="2"/>
        <v>103.88663262052383</v>
      </c>
      <c r="G71" s="33"/>
    </row>
    <row r="72" spans="1:7" x14ac:dyDescent="0.2">
      <c r="A72" s="34">
        <v>70</v>
      </c>
      <c r="B72" t="s">
        <v>169</v>
      </c>
      <c r="C72" s="30"/>
      <c r="D72" s="30">
        <f>VLOOKUP(B72,'Uitslag 12Jan'!C:O,13,0)</f>
        <v>103.86722504182103</v>
      </c>
      <c r="E72" s="32" t="str">
        <f>IFERROR(VLOOKUP(B72,'Uitslag 02Feb'!B:C,2,0),"")</f>
        <v/>
      </c>
      <c r="F72" s="29">
        <f t="shared" si="2"/>
        <v>103.86722504182103</v>
      </c>
      <c r="G72" s="33"/>
    </row>
    <row r="73" spans="1:7" x14ac:dyDescent="0.2">
      <c r="A73" s="34">
        <v>70</v>
      </c>
      <c r="B73" t="s">
        <v>142</v>
      </c>
      <c r="C73" s="30"/>
      <c r="D73" s="30">
        <f>VLOOKUP(B73,'Uitslag 12Jan'!C:O,13,0)</f>
        <v>103.86722504182103</v>
      </c>
      <c r="E73" s="32" t="str">
        <f>IFERROR(VLOOKUP(B73,'Uitslag 02Feb'!B:C,2,0),"")</f>
        <v/>
      </c>
      <c r="F73" s="29">
        <f t="shared" si="2"/>
        <v>103.86722504182103</v>
      </c>
      <c r="G73" s="33"/>
    </row>
    <row r="74" spans="1:7" x14ac:dyDescent="0.2">
      <c r="A74" s="34">
        <v>70</v>
      </c>
      <c r="B74" t="s">
        <v>143</v>
      </c>
      <c r="C74" s="30"/>
      <c r="D74" s="30">
        <f>VLOOKUP(B74,'Uitslag 12Jan'!C:O,13,0)</f>
        <v>103.86722504182103</v>
      </c>
      <c r="E74" s="32" t="str">
        <f>IFERROR(VLOOKUP(B74,'Uitslag 02Feb'!B:C,2,0),"")</f>
        <v/>
      </c>
      <c r="F74" s="29">
        <f t="shared" si="2"/>
        <v>103.86722504182103</v>
      </c>
      <c r="G74" s="33"/>
    </row>
    <row r="75" spans="1:7" x14ac:dyDescent="0.2">
      <c r="A75" s="34">
        <v>73</v>
      </c>
      <c r="B75" t="s">
        <v>47</v>
      </c>
      <c r="C75" s="30"/>
      <c r="D75" s="30">
        <f>VLOOKUP(B75,'Uitslag 12Jan'!C:O,13,0)</f>
        <v>103.18752155077723</v>
      </c>
      <c r="E75" s="32" t="str">
        <f>IFERROR(VLOOKUP(B75,'Uitslag 02Feb'!B:C,2,0),"")</f>
        <v/>
      </c>
      <c r="F75" s="29">
        <f t="shared" si="2"/>
        <v>103.18752155077723</v>
      </c>
      <c r="G75" s="33"/>
    </row>
    <row r="76" spans="1:7" x14ac:dyDescent="0.2">
      <c r="A76" s="34">
        <v>73</v>
      </c>
      <c r="B76" t="s">
        <v>113</v>
      </c>
      <c r="C76" s="30"/>
      <c r="D76" s="30">
        <f>VLOOKUP(B76,'Uitslag 12Jan'!C:O,13,0)</f>
        <v>103.18752155077723</v>
      </c>
      <c r="E76" s="32" t="str">
        <f>IFERROR(VLOOKUP(B76,'Uitslag 02Feb'!B:C,2,0),"")</f>
        <v/>
      </c>
      <c r="F76" s="29">
        <f t="shared" si="2"/>
        <v>103.18752155077723</v>
      </c>
      <c r="G76" s="33"/>
    </row>
    <row r="77" spans="1:7" x14ac:dyDescent="0.2">
      <c r="A77" s="34">
        <v>73</v>
      </c>
      <c r="B77" t="s">
        <v>63</v>
      </c>
      <c r="C77" s="30"/>
      <c r="D77" s="30">
        <f>VLOOKUP(B77,'Uitslag 12Jan'!C:O,13,0)</f>
        <v>103.18752155077723</v>
      </c>
      <c r="E77" s="32" t="str">
        <f>IFERROR(VLOOKUP(B77,'Uitslag 02Feb'!B:C,2,0),"")</f>
        <v/>
      </c>
      <c r="F77" s="29">
        <f t="shared" si="2"/>
        <v>103.18752155077723</v>
      </c>
      <c r="G77" s="33"/>
    </row>
    <row r="78" spans="1:7" x14ac:dyDescent="0.2">
      <c r="A78" s="34">
        <v>73</v>
      </c>
      <c r="B78" t="s">
        <v>45</v>
      </c>
      <c r="C78" s="30"/>
      <c r="D78" s="30">
        <f>VLOOKUP(B78,'Uitslag 12Jan'!C:O,13,0)</f>
        <v>103.18752155077723</v>
      </c>
      <c r="E78" s="32" t="str">
        <f>IFERROR(VLOOKUP(B78,'Uitslag 02Feb'!B:C,2,0),"")</f>
        <v/>
      </c>
      <c r="F78" s="29">
        <f t="shared" si="2"/>
        <v>103.18752155077723</v>
      </c>
      <c r="G78" s="33"/>
    </row>
    <row r="79" spans="1:7" x14ac:dyDescent="0.2">
      <c r="A79" s="34">
        <v>77</v>
      </c>
      <c r="B79" t="s">
        <v>233</v>
      </c>
      <c r="C79" s="30"/>
      <c r="D79" s="30">
        <f>VLOOKUP(B79,'Uitslag 12Jan'!C:O,13,0)</f>
        <v>101.5964472621778</v>
      </c>
      <c r="E79" s="32" t="str">
        <f>IFERROR(VLOOKUP(B79,'Uitslag 02Feb'!B:C,2,0),"")</f>
        <v/>
      </c>
      <c r="F79" s="29">
        <f t="shared" si="2"/>
        <v>101.5964472621778</v>
      </c>
      <c r="G79" s="33"/>
    </row>
    <row r="80" spans="1:7" x14ac:dyDescent="0.2">
      <c r="A80" s="34">
        <v>78</v>
      </c>
      <c r="B80" t="s">
        <v>252</v>
      </c>
      <c r="E80" s="32">
        <f>IFERROR(VLOOKUP(B80,'Uitslag 02Feb'!B:C,2,0),"")</f>
        <v>101.20163531310939</v>
      </c>
      <c r="F80" s="29">
        <f t="shared" si="2"/>
        <v>101.20163531310939</v>
      </c>
      <c r="G80" s="33"/>
    </row>
    <row r="81" spans="1:7" x14ac:dyDescent="0.2">
      <c r="A81" s="34">
        <v>79</v>
      </c>
      <c r="B81" t="s">
        <v>162</v>
      </c>
      <c r="E81" s="32">
        <f>IFERROR(VLOOKUP(B81,'Uitslag 02Feb'!B:C,2,0),"")</f>
        <v>101.13657500051859</v>
      </c>
      <c r="F81" s="29">
        <f t="shared" si="2"/>
        <v>101.13657500051859</v>
      </c>
      <c r="G81" s="33"/>
    </row>
    <row r="82" spans="1:7" x14ac:dyDescent="0.2">
      <c r="A82" s="34">
        <v>80</v>
      </c>
      <c r="B82" t="s">
        <v>165</v>
      </c>
      <c r="C82" s="30"/>
      <c r="D82" s="30">
        <f>VLOOKUP(B82,'Uitslag 12Jan'!C:O,13,0)</f>
        <v>101.10545527336456</v>
      </c>
      <c r="E82" s="32" t="str">
        <f>IFERROR(VLOOKUP(B82,'Uitslag 02Feb'!B:C,2,0),"")</f>
        <v/>
      </c>
      <c r="F82" s="29">
        <f t="shared" si="2"/>
        <v>101.10545527336456</v>
      </c>
      <c r="G82" s="33"/>
    </row>
    <row r="83" spans="1:7" x14ac:dyDescent="0.2">
      <c r="A83" s="34">
        <v>81</v>
      </c>
      <c r="B83" t="s">
        <v>157</v>
      </c>
      <c r="C83" s="30"/>
      <c r="D83" s="30">
        <f>VLOOKUP(B83,'Uitslag 12Jan'!C:O,13,0)</f>
        <v>100.87374359441981</v>
      </c>
      <c r="E83" s="32" t="str">
        <f>IFERROR(VLOOKUP(B83,'Uitslag 02Feb'!B:C,2,0),"")</f>
        <v/>
      </c>
      <c r="F83" s="29">
        <f t="shared" si="2"/>
        <v>100.87374359441981</v>
      </c>
      <c r="G83" s="33"/>
    </row>
    <row r="84" spans="1:7" x14ac:dyDescent="0.2">
      <c r="A84" s="34">
        <v>82</v>
      </c>
      <c r="B84" t="s">
        <v>195</v>
      </c>
      <c r="C84" s="30">
        <f>VLOOKUP(B84,'Uitslag 17Nov'!C:O,13,0)</f>
        <v>100.83259141794957</v>
      </c>
      <c r="D84" s="30"/>
      <c r="E84" s="32" t="str">
        <f>IFERROR(VLOOKUP(B84,'Uitslag 02Feb'!B:C,2,0),"")</f>
        <v/>
      </c>
      <c r="F84" s="29">
        <f t="shared" si="2"/>
        <v>100.83259141794957</v>
      </c>
      <c r="G84" s="33"/>
    </row>
    <row r="85" spans="1:7" x14ac:dyDescent="0.2">
      <c r="A85" s="34">
        <v>82</v>
      </c>
      <c r="B85" t="s">
        <v>27</v>
      </c>
      <c r="C85" s="30">
        <f>VLOOKUP(B85,'Uitslag 17Nov'!C:O,13,0)</f>
        <v>100.83259141794957</v>
      </c>
      <c r="D85" s="30"/>
      <c r="E85" s="32" t="str">
        <f>IFERROR(VLOOKUP(B85,'Uitslag 02Feb'!B:C,2,0),"")</f>
        <v/>
      </c>
      <c r="F85" s="29">
        <f t="shared" si="2"/>
        <v>100.83259141794957</v>
      </c>
      <c r="G85" s="33"/>
    </row>
    <row r="86" spans="1:7" x14ac:dyDescent="0.2">
      <c r="A86" s="34">
        <v>82</v>
      </c>
      <c r="B86" t="s">
        <v>196</v>
      </c>
      <c r="C86" s="30">
        <f>VLOOKUP(B86,'Uitslag 17Nov'!C:O,13,0)</f>
        <v>100.83259141794957</v>
      </c>
      <c r="D86" s="30"/>
      <c r="E86" s="32" t="str">
        <f>IFERROR(VLOOKUP(B86,'Uitslag 02Feb'!B:C,2,0),"")</f>
        <v/>
      </c>
      <c r="F86" s="29">
        <f t="shared" si="2"/>
        <v>100.83259141794957</v>
      </c>
      <c r="G86" s="33"/>
    </row>
    <row r="87" spans="1:7" x14ac:dyDescent="0.2">
      <c r="A87" s="34">
        <v>85</v>
      </c>
      <c r="B87" t="s">
        <v>253</v>
      </c>
      <c r="E87" s="32">
        <f>IFERROR(VLOOKUP(B87,'Uitslag 02Feb'!B:C,2,0),"")</f>
        <v>100.82706790610699</v>
      </c>
      <c r="F87" s="29">
        <f t="shared" si="2"/>
        <v>100.82706790610699</v>
      </c>
      <c r="G87" s="33"/>
    </row>
    <row r="88" spans="1:7" x14ac:dyDescent="0.2">
      <c r="A88" s="34">
        <v>86</v>
      </c>
      <c r="B88" t="s">
        <v>42</v>
      </c>
      <c r="E88" s="32">
        <f>IFERROR(VLOOKUP(B88,'Uitslag 02Feb'!B:C,2,0),"")</f>
        <v>100.6797568085439</v>
      </c>
      <c r="F88" s="29">
        <f t="shared" si="2"/>
        <v>100.6797568085439</v>
      </c>
      <c r="G88" s="33"/>
    </row>
    <row r="89" spans="1:7" x14ac:dyDescent="0.2">
      <c r="A89" s="34">
        <v>87</v>
      </c>
      <c r="B89" t="s">
        <v>43</v>
      </c>
      <c r="C89" s="30">
        <f>VLOOKUP(B89,'Uitslag 17Nov'!C:O,13,0)</f>
        <v>100.59792156786571</v>
      </c>
      <c r="D89" s="30"/>
      <c r="E89" s="32" t="str">
        <f>IFERROR(VLOOKUP(B89,'Uitslag 02Feb'!B:C,2,0),"")</f>
        <v/>
      </c>
      <c r="F89" s="29">
        <f t="shared" si="2"/>
        <v>100.59792156786571</v>
      </c>
      <c r="G89" s="33"/>
    </row>
    <row r="90" spans="1:7" x14ac:dyDescent="0.2">
      <c r="A90" s="34">
        <v>88</v>
      </c>
      <c r="B90" t="s">
        <v>197</v>
      </c>
      <c r="C90" s="30">
        <f>VLOOKUP(B90,'Uitslag 17Nov'!C:O,13,0)</f>
        <v>100.15172123655933</v>
      </c>
      <c r="D90" s="30"/>
      <c r="E90" s="32" t="str">
        <f>IFERROR(VLOOKUP(B90,'Uitslag 02Feb'!B:C,2,0),"")</f>
        <v/>
      </c>
      <c r="F90" s="29">
        <f t="shared" si="2"/>
        <v>100.15172123655933</v>
      </c>
      <c r="G90" s="33"/>
    </row>
    <row r="91" spans="1:7" x14ac:dyDescent="0.2">
      <c r="A91" s="34">
        <v>89</v>
      </c>
      <c r="B91" t="s">
        <v>53</v>
      </c>
      <c r="C91" s="30">
        <f>VLOOKUP(B91,'Uitslag 17Nov'!C:O,13,0)</f>
        <v>100</v>
      </c>
      <c r="D91" s="30"/>
      <c r="E91" s="32" t="str">
        <f>IFERROR(VLOOKUP(B91,'Uitslag 02Feb'!B:C,2,0),"")</f>
        <v/>
      </c>
      <c r="F91" s="29">
        <f t="shared" si="2"/>
        <v>100</v>
      </c>
      <c r="G91" s="33"/>
    </row>
    <row r="92" spans="1:7" x14ac:dyDescent="0.2">
      <c r="A92" s="34">
        <v>89</v>
      </c>
      <c r="B92" t="s">
        <v>54</v>
      </c>
      <c r="C92" s="30">
        <f>VLOOKUP(B92,'Uitslag 17Nov'!C:O,13,0)</f>
        <v>100</v>
      </c>
      <c r="D92" s="30"/>
      <c r="E92" s="32" t="str">
        <f>IFERROR(VLOOKUP(B92,'Uitslag 02Feb'!B:C,2,0),"")</f>
        <v/>
      </c>
      <c r="F92" s="29">
        <f t="shared" si="2"/>
        <v>100</v>
      </c>
      <c r="G92" s="33"/>
    </row>
    <row r="93" spans="1:7" x14ac:dyDescent="0.2">
      <c r="A93" s="34">
        <v>89</v>
      </c>
      <c r="B93" t="s">
        <v>236</v>
      </c>
      <c r="C93" s="30"/>
      <c r="D93" s="30">
        <f>VLOOKUP(B93,'Uitslag 12Jan'!C:O,13,0)</f>
        <v>100</v>
      </c>
      <c r="E93" s="32" t="str">
        <f>IFERROR(VLOOKUP(B93,'Uitslag 02Feb'!B:C,2,0),"")</f>
        <v/>
      </c>
      <c r="F93" s="29">
        <f t="shared" si="2"/>
        <v>100</v>
      </c>
      <c r="G93" s="33"/>
    </row>
    <row r="94" spans="1:7" x14ac:dyDescent="0.2">
      <c r="A94" s="34">
        <v>89</v>
      </c>
      <c r="B94" t="s">
        <v>237</v>
      </c>
      <c r="C94" s="30"/>
      <c r="D94" s="30">
        <f>VLOOKUP(B94,'Uitslag 12Jan'!C:O,13,0)</f>
        <v>100</v>
      </c>
      <c r="E94" s="32" t="str">
        <f>IFERROR(VLOOKUP(B94,'Uitslag 02Feb'!B:C,2,0),"")</f>
        <v/>
      </c>
      <c r="F94" s="29">
        <f t="shared" si="2"/>
        <v>100</v>
      </c>
      <c r="G94" s="33"/>
    </row>
    <row r="95" spans="1:7" x14ac:dyDescent="0.2">
      <c r="A95" s="34">
        <v>89</v>
      </c>
      <c r="B95" t="s">
        <v>79</v>
      </c>
      <c r="C95" s="30"/>
      <c r="D95" s="30">
        <f>VLOOKUP(B95,'Uitslag 12Jan'!C:O,13,0)</f>
        <v>100</v>
      </c>
      <c r="E95" s="32" t="str">
        <f>IFERROR(VLOOKUP(B95,'Uitslag 02Feb'!B:C,2,0),"")</f>
        <v/>
      </c>
      <c r="F95" s="29">
        <f t="shared" si="2"/>
        <v>100</v>
      </c>
      <c r="G95" s="33"/>
    </row>
    <row r="96" spans="1:7" x14ac:dyDescent="0.2">
      <c r="A96" s="34">
        <v>89</v>
      </c>
      <c r="B96" t="s">
        <v>254</v>
      </c>
      <c r="E96" s="32">
        <f>IFERROR(VLOOKUP(B96,'Uitslag 02Feb'!B:C,2,0),"")</f>
        <v>99.999999999999957</v>
      </c>
      <c r="F96" s="29">
        <f t="shared" si="2"/>
        <v>99.999999999999957</v>
      </c>
      <c r="G96" s="33"/>
    </row>
    <row r="97" spans="1:7" x14ac:dyDescent="0.2">
      <c r="A97" s="34">
        <v>95</v>
      </c>
      <c r="B97" t="s">
        <v>255</v>
      </c>
      <c r="E97" s="32">
        <f>IFERROR(VLOOKUP(B97,'Uitslag 02Feb'!B:C,2,0),"")</f>
        <v>99.744435603643026</v>
      </c>
      <c r="F97" s="29">
        <f t="shared" si="2"/>
        <v>99.744435603643026</v>
      </c>
      <c r="G97" s="33"/>
    </row>
    <row r="98" spans="1:7" x14ac:dyDescent="0.2">
      <c r="A98" s="34">
        <v>96</v>
      </c>
      <c r="B98" t="s">
        <v>116</v>
      </c>
      <c r="C98" s="30">
        <f>VLOOKUP(B98,'Uitslag 17Nov'!C:O,13,0)</f>
        <v>99.528893582412778</v>
      </c>
      <c r="D98" s="30"/>
      <c r="E98" s="32" t="str">
        <f>IFERROR(VLOOKUP(B98,'Uitslag 02Feb'!B:C,2,0),"")</f>
        <v/>
      </c>
      <c r="F98" s="29">
        <f t="shared" si="2"/>
        <v>99.528893582412778</v>
      </c>
      <c r="G98" s="33"/>
    </row>
    <row r="99" spans="1:7" x14ac:dyDescent="0.2">
      <c r="A99" s="34">
        <v>97</v>
      </c>
      <c r="B99" t="s">
        <v>256</v>
      </c>
      <c r="E99" s="32">
        <f>IFERROR(VLOOKUP(B99,'Uitslag 02Feb'!B:C,2,0),"")</f>
        <v>97.997404874095992</v>
      </c>
      <c r="F99" s="29">
        <f t="shared" ref="F99:F130" si="3">SUM(C99:E99)</f>
        <v>97.997404874095992</v>
      </c>
      <c r="G99" s="33"/>
    </row>
    <row r="100" spans="1:7" x14ac:dyDescent="0.2">
      <c r="A100" s="34">
        <v>98</v>
      </c>
      <c r="B100" t="s">
        <v>241</v>
      </c>
      <c r="C100" s="30"/>
      <c r="D100" s="30">
        <f>VLOOKUP(B100,'Uitslag 12Jan'!C:O,13,0)</f>
        <v>97.308866587381814</v>
      </c>
      <c r="E100" s="32" t="str">
        <f>IFERROR(VLOOKUP(B100,'Uitslag 02Feb'!B:C,2,0),"")</f>
        <v/>
      </c>
      <c r="F100" s="29">
        <f t="shared" si="3"/>
        <v>97.308866587381814</v>
      </c>
      <c r="G100" s="33"/>
    </row>
    <row r="101" spans="1:7" x14ac:dyDescent="0.2">
      <c r="A101" s="34">
        <v>99</v>
      </c>
      <c r="B101" t="s">
        <v>105</v>
      </c>
      <c r="C101" s="30">
        <f>VLOOKUP(B101,'Uitslag 17Nov'!C:O,13,0)</f>
        <v>96.45013445993483</v>
      </c>
      <c r="D101" s="30"/>
      <c r="E101" s="32" t="str">
        <f>IFERROR(VLOOKUP(B101,'Uitslag 02Feb'!B:C,2,0),"")</f>
        <v/>
      </c>
      <c r="F101" s="29">
        <f t="shared" si="3"/>
        <v>96.45013445993483</v>
      </c>
      <c r="G101" s="33"/>
    </row>
    <row r="102" spans="1:7" x14ac:dyDescent="0.2">
      <c r="A102" s="34">
        <v>100</v>
      </c>
      <c r="B102" t="s">
        <v>201</v>
      </c>
      <c r="C102" s="30">
        <f>VLOOKUP(B102,'Uitslag 17Nov'!C:O,13,0)</f>
        <v>95.832585619166963</v>
      </c>
      <c r="D102" s="30"/>
      <c r="E102" s="32" t="str">
        <f>IFERROR(VLOOKUP(B102,'Uitslag 02Feb'!B:C,2,0),"")</f>
        <v/>
      </c>
      <c r="F102" s="29">
        <f t="shared" si="3"/>
        <v>95.832585619166963</v>
      </c>
      <c r="G102" s="33"/>
    </row>
    <row r="103" spans="1:7" x14ac:dyDescent="0.2">
      <c r="A103" s="34">
        <v>101</v>
      </c>
      <c r="B103" t="s">
        <v>104</v>
      </c>
      <c r="C103" s="30"/>
      <c r="D103" s="30">
        <f>VLOOKUP(B103,'Uitslag 12Jan'!C:O,13,0)</f>
        <v>95.631875541220751</v>
      </c>
      <c r="E103" s="32" t="str">
        <f>IFERROR(VLOOKUP(B103,'Uitslag 02Feb'!B:C,2,0),"")</f>
        <v/>
      </c>
      <c r="F103" s="29">
        <f t="shared" si="3"/>
        <v>95.631875541220751</v>
      </c>
      <c r="G103" s="33"/>
    </row>
    <row r="104" spans="1:7" x14ac:dyDescent="0.2">
      <c r="A104" s="34">
        <v>102</v>
      </c>
      <c r="B104" t="s">
        <v>257</v>
      </c>
      <c r="E104" s="32">
        <f>IFERROR(VLOOKUP(B104,'Uitslag 02Feb'!B:C,2,0),"")</f>
        <v>95.166710646285281</v>
      </c>
      <c r="F104" s="29">
        <f t="shared" si="3"/>
        <v>95.166710646285281</v>
      </c>
      <c r="G104" s="33"/>
    </row>
    <row r="105" spans="1:7" x14ac:dyDescent="0.2">
      <c r="A105" s="34">
        <v>103</v>
      </c>
      <c r="B105" t="s">
        <v>52</v>
      </c>
      <c r="C105" s="30">
        <f>VLOOKUP(B105,'Uitslag 17Nov'!C:O,13,0)</f>
        <v>93.515763471423071</v>
      </c>
      <c r="D105" s="30"/>
      <c r="E105" s="32" t="str">
        <f>IFERROR(VLOOKUP(B105,'Uitslag 02Feb'!B:C,2,0),"")</f>
        <v/>
      </c>
      <c r="F105" s="29">
        <f t="shared" si="3"/>
        <v>93.515763471423071</v>
      </c>
      <c r="G105" s="33"/>
    </row>
    <row r="106" spans="1:7" x14ac:dyDescent="0.2">
      <c r="A106" s="34">
        <v>103</v>
      </c>
      <c r="B106" t="s">
        <v>48</v>
      </c>
      <c r="C106" s="30">
        <f>VLOOKUP(B106,'Uitslag 17Nov'!C:O,13,0)</f>
        <v>93.515763471423071</v>
      </c>
      <c r="D106" s="30"/>
      <c r="E106" s="32" t="str">
        <f>IFERROR(VLOOKUP(B106,'Uitslag 02Feb'!B:C,2,0),"")</f>
        <v/>
      </c>
      <c r="F106" s="29">
        <f t="shared" si="3"/>
        <v>93.515763471423071</v>
      </c>
      <c r="G106" s="33"/>
    </row>
    <row r="107" spans="1:7" x14ac:dyDescent="0.2">
      <c r="A107" s="34">
        <v>105</v>
      </c>
      <c r="B107" t="s">
        <v>78</v>
      </c>
      <c r="C107" s="30"/>
      <c r="D107" s="30">
        <f>VLOOKUP(B107,'Uitslag 12Jan'!C:O,13,0)</f>
        <v>93.251393909520331</v>
      </c>
      <c r="E107" s="32" t="str">
        <f>IFERROR(VLOOKUP(B107,'Uitslag 02Feb'!B:C,2,0),"")</f>
        <v/>
      </c>
      <c r="F107" s="29">
        <f t="shared" si="3"/>
        <v>93.251393909520331</v>
      </c>
      <c r="G107" s="33"/>
    </row>
    <row r="108" spans="1:7" x14ac:dyDescent="0.2">
      <c r="A108" s="34">
        <v>106</v>
      </c>
      <c r="B108" t="s">
        <v>182</v>
      </c>
      <c r="E108" s="32">
        <f>IFERROR(VLOOKUP(B108,'Uitslag 02Feb'!B:C,2,0),"")</f>
        <v>92.36083281901648</v>
      </c>
      <c r="F108" s="29">
        <f t="shared" si="3"/>
        <v>92.36083281901648</v>
      </c>
      <c r="G108" s="33"/>
    </row>
    <row r="109" spans="1:7" x14ac:dyDescent="0.2">
      <c r="A109" s="34">
        <v>107</v>
      </c>
      <c r="B109" t="s">
        <v>128</v>
      </c>
      <c r="C109" s="30"/>
      <c r="D109" s="30">
        <f>VLOOKUP(B109,'Uitslag 12Jan'!C:O,13,0)</f>
        <v>91.649943807807674</v>
      </c>
      <c r="E109" s="32" t="str">
        <f>IFERROR(VLOOKUP(B109,'Uitslag 02Feb'!B:C,2,0),"")</f>
        <v/>
      </c>
      <c r="F109" s="29">
        <f t="shared" si="3"/>
        <v>91.649943807807674</v>
      </c>
      <c r="G109" s="33"/>
    </row>
    <row r="110" spans="1:7" x14ac:dyDescent="0.2">
      <c r="A110" s="34">
        <v>108</v>
      </c>
      <c r="B110" t="s">
        <v>184</v>
      </c>
      <c r="E110" s="32">
        <f>IFERROR(VLOOKUP(B110,'Uitslag 02Feb'!B:C,2,0),"")</f>
        <v>91.116084889461987</v>
      </c>
      <c r="F110" s="29">
        <f t="shared" si="3"/>
        <v>91.116084889461987</v>
      </c>
      <c r="G110" s="33"/>
    </row>
    <row r="111" spans="1:7" x14ac:dyDescent="0.2">
      <c r="A111" s="34">
        <v>109</v>
      </c>
      <c r="B111" t="s">
        <v>258</v>
      </c>
      <c r="E111" s="32">
        <f>IFERROR(VLOOKUP(B111,'Uitslag 02Feb'!B:C,2,0),"")</f>
        <v>90.78493026758089</v>
      </c>
      <c r="F111" s="29">
        <f t="shared" si="3"/>
        <v>90.78493026758089</v>
      </c>
      <c r="G111" s="33"/>
    </row>
    <row r="112" spans="1:7" x14ac:dyDescent="0.2">
      <c r="A112" s="34">
        <v>110</v>
      </c>
      <c r="B112" t="s">
        <v>259</v>
      </c>
      <c r="E112" s="32">
        <f>IFERROR(VLOOKUP(B112,'Uitslag 02Feb'!B:C,2,0),"")</f>
        <v>90.089986974909351</v>
      </c>
      <c r="F112" s="29">
        <f t="shared" si="3"/>
        <v>90.089986974909351</v>
      </c>
      <c r="G112" s="33"/>
    </row>
    <row r="113" spans="1:7" x14ac:dyDescent="0.2">
      <c r="A113" s="34">
        <v>111</v>
      </c>
      <c r="B113" t="s">
        <v>65</v>
      </c>
      <c r="C113" s="30"/>
      <c r="D113" s="30">
        <f>VLOOKUP(B113,'Uitslag 12Jan'!C:O,13,0)</f>
        <v>89.485497995509078</v>
      </c>
      <c r="E113" s="32" t="str">
        <f>IFERROR(VLOOKUP(B113,'Uitslag 02Feb'!B:C,2,0),"")</f>
        <v/>
      </c>
      <c r="F113" s="29">
        <f t="shared" si="3"/>
        <v>89.485497995509078</v>
      </c>
      <c r="G113" s="33"/>
    </row>
    <row r="114" spans="1:7" x14ac:dyDescent="0.2">
      <c r="A114" s="34">
        <v>112</v>
      </c>
      <c r="B114" t="s">
        <v>155</v>
      </c>
      <c r="C114" s="30">
        <f>VLOOKUP(B114,'Uitslag 17Nov'!C:O,13,0)</f>
        <v>89.380101516068351</v>
      </c>
      <c r="D114" s="30"/>
      <c r="E114" s="32" t="str">
        <f>IFERROR(VLOOKUP(B114,'Uitslag 02Feb'!B:C,2,0),"")</f>
        <v/>
      </c>
      <c r="F114" s="29">
        <f t="shared" si="3"/>
        <v>89.380101516068351</v>
      </c>
      <c r="G114" s="33"/>
    </row>
    <row r="115" spans="1:7" x14ac:dyDescent="0.2">
      <c r="A115" s="34">
        <v>112</v>
      </c>
      <c r="B115" t="s">
        <v>145</v>
      </c>
      <c r="C115" s="30">
        <f>VLOOKUP(B115,'Uitslag 17Nov'!C:O,13,0)</f>
        <v>89.380101516068351</v>
      </c>
      <c r="D115" s="30"/>
      <c r="E115" s="32" t="str">
        <f>IFERROR(VLOOKUP(B115,'Uitslag 02Feb'!B:C,2,0),"")</f>
        <v/>
      </c>
      <c r="F115" s="29">
        <f t="shared" si="3"/>
        <v>89.380101516068351</v>
      </c>
      <c r="G115" s="33"/>
    </row>
    <row r="116" spans="1:7" x14ac:dyDescent="0.2">
      <c r="A116" s="34">
        <v>112</v>
      </c>
      <c r="B116" t="s">
        <v>59</v>
      </c>
      <c r="C116" s="30">
        <f>VLOOKUP(B116,'Uitslag 17Nov'!C:O,13,0)</f>
        <v>89.380101516068351</v>
      </c>
      <c r="D116" s="30"/>
      <c r="E116" s="32" t="str">
        <f>IFERROR(VLOOKUP(B116,'Uitslag 02Feb'!B:C,2,0),"")</f>
        <v/>
      </c>
      <c r="F116" s="29">
        <f t="shared" si="3"/>
        <v>89.380101516068351</v>
      </c>
      <c r="G116" s="33"/>
    </row>
    <row r="117" spans="1:7" x14ac:dyDescent="0.2">
      <c r="A117" s="34">
        <v>115</v>
      </c>
      <c r="B117" t="s">
        <v>100</v>
      </c>
      <c r="C117" s="30">
        <f>VLOOKUP(B117,'Uitslag 17Nov'!C:O,13,0)</f>
        <v>76.321451304498851</v>
      </c>
      <c r="D117" s="30"/>
      <c r="E117" s="32" t="str">
        <f>IFERROR(VLOOKUP(B117,'Uitslag 02Feb'!B:C,2,0),"")</f>
        <v/>
      </c>
      <c r="F117" s="29">
        <f t="shared" si="3"/>
        <v>76.321451304498851</v>
      </c>
      <c r="G117" s="33"/>
    </row>
  </sheetData>
  <autoFilter ref="B2:F2" xr:uid="{3317B225-BE55-444B-9FD3-BAF51E9DB496}">
    <sortState xmlns:xlrd2="http://schemas.microsoft.com/office/spreadsheetml/2017/richdata2" ref="B3:F117">
      <sortCondition descending="1" ref="F2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F3FF-1A50-4114-B2EA-F84627FE7020}">
  <sheetPr>
    <tabColor indexed="13"/>
  </sheetPr>
  <dimension ref="A1:W101"/>
  <sheetViews>
    <sheetView zoomScaleNormal="100" workbookViewId="0">
      <pane xSplit="6" ySplit="4" topLeftCell="G64" activePane="bottomRight" state="frozen"/>
      <selection pane="topRight" activeCell="G1" sqref="G1"/>
      <selection pane="bottomLeft" activeCell="A5" sqref="A5"/>
      <selection pane="bottomRight" activeCell="C5" sqref="C5:C84"/>
    </sheetView>
  </sheetViews>
  <sheetFormatPr defaultColWidth="8.85546875" defaultRowHeight="12.75" outlineLevelCol="1" x14ac:dyDescent="0.2"/>
  <cols>
    <col min="1" max="1" width="7" customWidth="1" outlineLevel="1"/>
    <col min="2" max="2" width="9.140625" hidden="1" customWidth="1" outlineLevel="1"/>
    <col min="3" max="3" width="20.7109375" customWidth="1"/>
    <col min="4" max="4" width="8.28515625" hidden="1" customWidth="1" outlineLevel="1"/>
    <col min="5" max="5" width="13.85546875" style="2" hidden="1" customWidth="1" outlineLevel="1"/>
    <col min="6" max="6" width="14.28515625" style="2" hidden="1" customWidth="1" collapsed="1"/>
    <col min="7" max="7" width="22.5703125" bestFit="1" customWidth="1"/>
    <col min="8" max="8" width="5.7109375" bestFit="1" customWidth="1"/>
    <col min="9" max="11" width="12.85546875" style="2" hidden="1" customWidth="1" outlineLevel="1"/>
    <col min="12" max="12" width="14.7109375" style="2" customWidth="1" collapsed="1"/>
    <col min="13" max="13" width="13.85546875" bestFit="1" customWidth="1"/>
    <col min="14" max="14" width="18" bestFit="1" customWidth="1"/>
    <col min="15" max="15" width="13.85546875" style="2" customWidth="1"/>
    <col min="16" max="16" width="15.42578125" hidden="1" customWidth="1" outlineLevel="1"/>
    <col min="17" max="17" width="13.85546875" hidden="1" customWidth="1" outlineLevel="1"/>
    <col min="18" max="18" width="8.85546875" hidden="1" customWidth="1" outlineLevel="1"/>
    <col min="19" max="19" width="9" hidden="1" customWidth="1" outlineLevel="1"/>
    <col min="20" max="20" width="10.7109375" hidden="1" customWidth="1" outlineLevel="1"/>
    <col min="21" max="22" width="8.85546875" hidden="1" customWidth="1" outlineLevel="1"/>
    <col min="23" max="23" width="8.85546875" collapsed="1"/>
  </cols>
  <sheetData>
    <row r="1" spans="1:21" ht="20.25" x14ac:dyDescent="0.3">
      <c r="A1" s="1" t="s">
        <v>0</v>
      </c>
    </row>
    <row r="2" spans="1:21" hidden="1" x14ac:dyDescent="0.2"/>
    <row r="3" spans="1:21" hidden="1" x14ac:dyDescent="0.2"/>
    <row r="4" spans="1:21" s="7" customFormat="1" ht="38.25" x14ac:dyDescent="0.2">
      <c r="A4" s="15" t="s">
        <v>135</v>
      </c>
      <c r="B4" s="3" t="s">
        <v>1</v>
      </c>
      <c r="C4" s="4" t="s">
        <v>2</v>
      </c>
      <c r="D4" s="3" t="s">
        <v>3</v>
      </c>
      <c r="E4" s="5" t="s">
        <v>4</v>
      </c>
      <c r="F4" s="6" t="s">
        <v>5</v>
      </c>
      <c r="G4" s="4" t="s">
        <v>6</v>
      </c>
      <c r="H4" s="4" t="s">
        <v>7</v>
      </c>
      <c r="I4" s="5" t="s">
        <v>8</v>
      </c>
      <c r="J4" s="5" t="s">
        <v>9</v>
      </c>
      <c r="K4" s="5" t="s">
        <v>10</v>
      </c>
      <c r="L4" s="6" t="s">
        <v>11</v>
      </c>
      <c r="M4" s="4" t="s">
        <v>12</v>
      </c>
      <c r="N4" s="4" t="s">
        <v>13</v>
      </c>
      <c r="O4" s="6" t="s">
        <v>14</v>
      </c>
      <c r="P4" s="3" t="s">
        <v>15</v>
      </c>
      <c r="Q4" s="3" t="s">
        <v>16</v>
      </c>
      <c r="S4" s="7" t="s">
        <v>17</v>
      </c>
      <c r="T4" s="8">
        <v>3.8117030072916682E-3</v>
      </c>
    </row>
    <row r="5" spans="1:21" x14ac:dyDescent="0.2">
      <c r="A5">
        <v>1</v>
      </c>
      <c r="B5">
        <v>1</v>
      </c>
      <c r="C5" t="s">
        <v>34</v>
      </c>
      <c r="D5">
        <v>44</v>
      </c>
      <c r="E5" s="2">
        <v>0.94</v>
      </c>
      <c r="F5" s="2">
        <v>0.94</v>
      </c>
      <c r="G5" t="s">
        <v>136</v>
      </c>
      <c r="H5" t="s">
        <v>35</v>
      </c>
      <c r="I5" s="2">
        <v>1</v>
      </c>
      <c r="J5" s="2" t="s">
        <v>21</v>
      </c>
      <c r="K5" s="2">
        <v>1.02</v>
      </c>
      <c r="L5" s="2">
        <v>0.95879999999999999</v>
      </c>
      <c r="M5" s="9">
        <v>6.7709490740740751E-3</v>
      </c>
      <c r="N5" s="9">
        <v>6.4919859722222233E-3</v>
      </c>
      <c r="O5" s="2">
        <v>110</v>
      </c>
      <c r="P5">
        <v>28</v>
      </c>
      <c r="Q5" s="10">
        <v>4.1671477777777749E-3</v>
      </c>
      <c r="S5" t="s">
        <v>22</v>
      </c>
      <c r="T5" s="11">
        <v>4.0878119751736088E-3</v>
      </c>
      <c r="U5" t="s">
        <v>23</v>
      </c>
    </row>
    <row r="6" spans="1:21" x14ac:dyDescent="0.2">
      <c r="A6">
        <v>2</v>
      </c>
      <c r="B6">
        <v>23</v>
      </c>
      <c r="C6" t="s">
        <v>88</v>
      </c>
      <c r="D6">
        <v>70</v>
      </c>
      <c r="E6" s="2">
        <v>0.81799999999999995</v>
      </c>
      <c r="F6" s="2">
        <v>0.80899999999999994</v>
      </c>
      <c r="G6" t="s">
        <v>188</v>
      </c>
      <c r="H6" t="s">
        <v>81</v>
      </c>
      <c r="I6" s="2">
        <v>0.98329999999999995</v>
      </c>
      <c r="J6" s="2" t="s">
        <v>58</v>
      </c>
      <c r="K6" s="2">
        <v>0.99</v>
      </c>
      <c r="L6" s="2">
        <v>0.78753480299999989</v>
      </c>
      <c r="M6" s="9">
        <v>8.3314814814814779E-3</v>
      </c>
      <c r="N6" s="9">
        <v>6.5613316272166633E-3</v>
      </c>
      <c r="O6" s="2">
        <v>108.97663620052535</v>
      </c>
      <c r="P6">
        <v>1</v>
      </c>
      <c r="Q6" s="10">
        <v>4.0961818463632121E-3</v>
      </c>
      <c r="T6" s="12"/>
    </row>
    <row r="7" spans="1:21" x14ac:dyDescent="0.2">
      <c r="A7">
        <f t="shared" ref="A7:A70" si="0">A6</f>
        <v>2</v>
      </c>
      <c r="B7">
        <v>23</v>
      </c>
      <c r="C7" t="s">
        <v>189</v>
      </c>
      <c r="D7">
        <v>68</v>
      </c>
      <c r="E7" s="2">
        <v>0.81799999999999995</v>
      </c>
      <c r="F7" s="2">
        <v>0.80899999999999994</v>
      </c>
      <c r="G7" t="s">
        <v>188</v>
      </c>
      <c r="H7" t="s">
        <v>81</v>
      </c>
      <c r="I7" s="2">
        <v>0.98329999999999995</v>
      </c>
      <c r="J7" s="2" t="s">
        <v>58</v>
      </c>
      <c r="K7" s="2">
        <v>0.99</v>
      </c>
      <c r="L7" s="2">
        <v>0.78753480299999989</v>
      </c>
      <c r="M7" s="9">
        <v>8.3314814814814779E-3</v>
      </c>
      <c r="N7" s="9">
        <v>6.5613316272166633E-3</v>
      </c>
      <c r="O7" s="2">
        <v>108.97663620052535</v>
      </c>
      <c r="P7">
        <v>1</v>
      </c>
      <c r="Q7" s="10">
        <v>4.0961818463632121E-3</v>
      </c>
      <c r="S7" s="13" t="s">
        <v>26</v>
      </c>
      <c r="T7" s="12"/>
    </row>
    <row r="8" spans="1:21" x14ac:dyDescent="0.2">
      <c r="A8">
        <f t="shared" si="0"/>
        <v>2</v>
      </c>
      <c r="B8">
        <v>23</v>
      </c>
      <c r="C8" t="s">
        <v>190</v>
      </c>
      <c r="D8">
        <v>77</v>
      </c>
      <c r="E8" s="2">
        <v>0.748</v>
      </c>
      <c r="F8" s="2">
        <v>0.80899999999999994</v>
      </c>
      <c r="G8" t="s">
        <v>188</v>
      </c>
      <c r="H8" t="s">
        <v>81</v>
      </c>
      <c r="I8" s="2">
        <v>0.98329999999999995</v>
      </c>
      <c r="J8" s="2" t="s">
        <v>58</v>
      </c>
      <c r="K8" s="2">
        <v>0.99</v>
      </c>
      <c r="L8" s="2">
        <v>0.78753480299999989</v>
      </c>
      <c r="M8" s="9">
        <v>8.3314814814814779E-3</v>
      </c>
      <c r="N8" s="9">
        <v>6.5613316272166633E-3</v>
      </c>
      <c r="O8" s="2">
        <v>108.97663620052535</v>
      </c>
      <c r="P8">
        <v>1</v>
      </c>
      <c r="Q8" s="10">
        <v>4.0961818463632121E-3</v>
      </c>
    </row>
    <row r="9" spans="1:21" x14ac:dyDescent="0.2">
      <c r="A9">
        <f t="shared" si="0"/>
        <v>2</v>
      </c>
      <c r="B9">
        <v>23</v>
      </c>
      <c r="C9" t="s">
        <v>92</v>
      </c>
      <c r="D9">
        <v>64</v>
      </c>
      <c r="E9" s="2">
        <v>0.85199999999999998</v>
      </c>
      <c r="F9" s="2">
        <v>0.80899999999999994</v>
      </c>
      <c r="G9" t="s">
        <v>188</v>
      </c>
      <c r="H9" t="s">
        <v>81</v>
      </c>
      <c r="I9" s="2">
        <v>0.98329999999999995</v>
      </c>
      <c r="J9" s="2" t="s">
        <v>58</v>
      </c>
      <c r="K9" s="2">
        <v>0.99</v>
      </c>
      <c r="L9" s="2">
        <v>0.78753480299999989</v>
      </c>
      <c r="M9" s="9">
        <v>8.3314814814814779E-3</v>
      </c>
      <c r="N9" s="9">
        <v>6.5613316272166633E-3</v>
      </c>
      <c r="O9" s="2">
        <v>108.97663620052535</v>
      </c>
      <c r="P9">
        <v>1</v>
      </c>
      <c r="Q9" s="10">
        <v>4.0961818463632121E-3</v>
      </c>
    </row>
    <row r="10" spans="1:21" x14ac:dyDescent="0.2">
      <c r="A10">
        <v>6</v>
      </c>
      <c r="B10">
        <v>22</v>
      </c>
      <c r="C10" t="s">
        <v>89</v>
      </c>
      <c r="D10">
        <v>71</v>
      </c>
      <c r="E10" s="2">
        <v>0.78300000000000003</v>
      </c>
      <c r="F10" s="2">
        <v>0.79175000000000006</v>
      </c>
      <c r="G10" t="s">
        <v>80</v>
      </c>
      <c r="H10" t="s">
        <v>81</v>
      </c>
      <c r="I10" s="2">
        <v>0.98329999999999995</v>
      </c>
      <c r="J10" s="2" t="s">
        <v>51</v>
      </c>
      <c r="K10" s="2">
        <v>1</v>
      </c>
      <c r="L10" s="2">
        <v>0.77852777500000003</v>
      </c>
      <c r="M10" s="9">
        <v>8.4546296296296314E-3</v>
      </c>
      <c r="N10" s="9">
        <v>6.5821639940046315E-3</v>
      </c>
      <c r="O10" s="2">
        <v>108.66920396082851</v>
      </c>
      <c r="P10">
        <v>1</v>
      </c>
      <c r="Q10" s="10">
        <v>4.0961818463632121E-3</v>
      </c>
      <c r="S10" t="s">
        <v>30</v>
      </c>
      <c r="T10" t="s">
        <v>31</v>
      </c>
    </row>
    <row r="11" spans="1:21" x14ac:dyDescent="0.2">
      <c r="A11">
        <f t="shared" si="0"/>
        <v>6</v>
      </c>
      <c r="B11">
        <v>22</v>
      </c>
      <c r="C11" t="s">
        <v>95</v>
      </c>
      <c r="D11">
        <v>72</v>
      </c>
      <c r="E11" s="2">
        <v>0.78300000000000003</v>
      </c>
      <c r="F11" s="2">
        <v>0.79175000000000006</v>
      </c>
      <c r="G11" t="s">
        <v>80</v>
      </c>
      <c r="H11" t="s">
        <v>81</v>
      </c>
      <c r="I11" s="2">
        <v>0.98329999999999995</v>
      </c>
      <c r="J11" s="2" t="s">
        <v>51</v>
      </c>
      <c r="K11" s="2">
        <v>1</v>
      </c>
      <c r="L11" s="2">
        <v>0.77852777500000003</v>
      </c>
      <c r="M11" s="9">
        <v>8.4546296296296314E-3</v>
      </c>
      <c r="N11" s="9">
        <v>6.5821639940046315E-3</v>
      </c>
      <c r="O11" s="2">
        <v>108.66920396082851</v>
      </c>
      <c r="P11">
        <v>1</v>
      </c>
      <c r="Q11" s="10">
        <v>4.0961818463632121E-3</v>
      </c>
      <c r="S11" s="14">
        <v>3.8117030072916682E-3</v>
      </c>
      <c r="T11" s="14">
        <v>4.0878119751736088E-3</v>
      </c>
    </row>
    <row r="12" spans="1:21" x14ac:dyDescent="0.2">
      <c r="A12">
        <f t="shared" si="0"/>
        <v>6</v>
      </c>
      <c r="B12">
        <v>22</v>
      </c>
      <c r="C12" t="s">
        <v>90</v>
      </c>
      <c r="D12">
        <v>71</v>
      </c>
      <c r="E12" s="2">
        <v>0.78300000000000003</v>
      </c>
      <c r="F12" s="2">
        <v>0.79175000000000006</v>
      </c>
      <c r="G12" t="s">
        <v>80</v>
      </c>
      <c r="H12" t="s">
        <v>81</v>
      </c>
      <c r="I12" s="2">
        <v>0.98329999999999995</v>
      </c>
      <c r="J12" s="2" t="s">
        <v>51</v>
      </c>
      <c r="K12" s="2">
        <v>1</v>
      </c>
      <c r="L12" s="2">
        <v>0.77852777500000003</v>
      </c>
      <c r="M12" s="9">
        <v>8.4546296296296314E-3</v>
      </c>
      <c r="N12" s="9">
        <v>6.5821639940046315E-3</v>
      </c>
      <c r="O12" s="2">
        <v>108.66920396082851</v>
      </c>
      <c r="P12">
        <v>1</v>
      </c>
      <c r="Q12" s="10">
        <v>4.0961818463632121E-3</v>
      </c>
    </row>
    <row r="13" spans="1:21" x14ac:dyDescent="0.2">
      <c r="A13">
        <f t="shared" si="0"/>
        <v>6</v>
      </c>
      <c r="B13">
        <v>22</v>
      </c>
      <c r="C13" t="s">
        <v>94</v>
      </c>
      <c r="D13">
        <v>70</v>
      </c>
      <c r="E13" s="2">
        <v>0.81799999999999995</v>
      </c>
      <c r="F13" s="2">
        <v>0.79175000000000006</v>
      </c>
      <c r="G13" t="s">
        <v>80</v>
      </c>
      <c r="H13" t="s">
        <v>81</v>
      </c>
      <c r="I13" s="2">
        <v>0.98329999999999995</v>
      </c>
      <c r="J13" s="2" t="s">
        <v>51</v>
      </c>
      <c r="K13" s="2">
        <v>1</v>
      </c>
      <c r="L13" s="2">
        <v>0.77852777500000003</v>
      </c>
      <c r="M13" s="9">
        <v>8.4546296296296314E-3</v>
      </c>
      <c r="N13" s="9">
        <v>6.5821639940046315E-3</v>
      </c>
      <c r="O13" s="2">
        <v>108.66920396082851</v>
      </c>
      <c r="P13">
        <v>1</v>
      </c>
      <c r="Q13" s="10">
        <v>4.0961818463632121E-3</v>
      </c>
    </row>
    <row r="14" spans="1:21" x14ac:dyDescent="0.2">
      <c r="A14">
        <v>11</v>
      </c>
      <c r="B14">
        <v>6</v>
      </c>
      <c r="C14" t="s">
        <v>68</v>
      </c>
      <c r="D14">
        <v>57</v>
      </c>
      <c r="E14" s="2">
        <v>0.79200000000000004</v>
      </c>
      <c r="F14" s="2">
        <v>0.79849999999999999</v>
      </c>
      <c r="G14" t="s">
        <v>127</v>
      </c>
      <c r="H14" t="s">
        <v>50</v>
      </c>
      <c r="I14" s="2">
        <v>1</v>
      </c>
      <c r="J14" s="2" t="s">
        <v>58</v>
      </c>
      <c r="K14" s="2">
        <v>0.99</v>
      </c>
      <c r="L14" s="2">
        <v>0.79051499999999997</v>
      </c>
      <c r="M14" s="9">
        <v>8.4687500000000006E-3</v>
      </c>
      <c r="N14" s="9">
        <v>6.6946739062500003E-3</v>
      </c>
      <c r="O14" s="2">
        <v>107.0088465630476</v>
      </c>
      <c r="P14">
        <v>2</v>
      </c>
      <c r="Q14" s="10">
        <v>4.0009388589843705E-3</v>
      </c>
    </row>
    <row r="15" spans="1:21" x14ac:dyDescent="0.2">
      <c r="A15">
        <f t="shared" si="0"/>
        <v>11</v>
      </c>
      <c r="B15">
        <v>6</v>
      </c>
      <c r="C15" t="s">
        <v>191</v>
      </c>
      <c r="D15">
        <v>52</v>
      </c>
      <c r="E15" s="2">
        <v>0.81799999999999995</v>
      </c>
      <c r="F15" s="2">
        <v>0.79849999999999999</v>
      </c>
      <c r="G15" t="s">
        <v>127</v>
      </c>
      <c r="H15" t="s">
        <v>50</v>
      </c>
      <c r="I15" s="2">
        <v>1</v>
      </c>
      <c r="J15" s="2" t="s">
        <v>58</v>
      </c>
      <c r="K15" s="2">
        <v>0.99</v>
      </c>
      <c r="L15" s="2">
        <v>0.79051499999999997</v>
      </c>
      <c r="M15" s="9">
        <v>8.4687500000000006E-3</v>
      </c>
      <c r="N15" s="9">
        <v>6.6946739062500003E-3</v>
      </c>
      <c r="O15" s="2">
        <v>107.0088465630476</v>
      </c>
      <c r="P15">
        <v>2</v>
      </c>
      <c r="Q15" s="10">
        <v>4.0009388589843705E-3</v>
      </c>
    </row>
    <row r="16" spans="1:21" x14ac:dyDescent="0.2">
      <c r="A16">
        <f t="shared" si="0"/>
        <v>11</v>
      </c>
      <c r="B16">
        <v>6</v>
      </c>
      <c r="C16" t="s">
        <v>69</v>
      </c>
      <c r="D16">
        <v>56</v>
      </c>
      <c r="E16" s="2">
        <v>0.79200000000000004</v>
      </c>
      <c r="F16" s="2">
        <v>0.79849999999999999</v>
      </c>
      <c r="G16" t="s">
        <v>127</v>
      </c>
      <c r="H16" t="s">
        <v>50</v>
      </c>
      <c r="I16" s="2">
        <v>1</v>
      </c>
      <c r="J16" s="2" t="s">
        <v>58</v>
      </c>
      <c r="K16" s="2">
        <v>0.99</v>
      </c>
      <c r="L16" s="2">
        <v>0.79051499999999997</v>
      </c>
      <c r="M16" s="9">
        <v>8.4687500000000006E-3</v>
      </c>
      <c r="N16" s="9">
        <v>6.6946739062500003E-3</v>
      </c>
      <c r="O16" s="2">
        <v>107.0088465630476</v>
      </c>
      <c r="P16">
        <v>2</v>
      </c>
      <c r="Q16" s="10">
        <v>4.0009388589843705E-3</v>
      </c>
    </row>
    <row r="17" spans="1:17" x14ac:dyDescent="0.2">
      <c r="A17">
        <f t="shared" si="0"/>
        <v>11</v>
      </c>
      <c r="B17">
        <v>6</v>
      </c>
      <c r="C17" t="s">
        <v>66</v>
      </c>
      <c r="D17">
        <v>56</v>
      </c>
      <c r="E17" s="2">
        <v>0.79200000000000004</v>
      </c>
      <c r="F17" s="2">
        <v>0.79849999999999999</v>
      </c>
      <c r="G17" t="s">
        <v>127</v>
      </c>
      <c r="H17" t="s">
        <v>50</v>
      </c>
      <c r="I17" s="2">
        <v>1</v>
      </c>
      <c r="J17" s="2" t="s">
        <v>58</v>
      </c>
      <c r="K17" s="2">
        <v>0.99</v>
      </c>
      <c r="L17" s="2">
        <v>0.79051499999999997</v>
      </c>
      <c r="M17" s="9">
        <v>8.4687500000000006E-3</v>
      </c>
      <c r="N17" s="9">
        <v>6.6946739062500003E-3</v>
      </c>
      <c r="O17" s="2">
        <v>107.0088465630476</v>
      </c>
      <c r="P17">
        <v>2</v>
      </c>
      <c r="Q17" s="10">
        <v>4.0009388589843705E-3</v>
      </c>
    </row>
    <row r="18" spans="1:17" x14ac:dyDescent="0.2">
      <c r="A18">
        <v>15</v>
      </c>
      <c r="B18">
        <v>17</v>
      </c>
      <c r="C18" t="s">
        <v>192</v>
      </c>
      <c r="D18">
        <v>19</v>
      </c>
      <c r="E18" s="2">
        <v>0.98699999999999999</v>
      </c>
      <c r="F18" s="2">
        <v>0.97649999999999992</v>
      </c>
      <c r="G18" t="s">
        <v>193</v>
      </c>
      <c r="H18" t="s">
        <v>194</v>
      </c>
      <c r="I18" s="2">
        <v>1.0349999999999999</v>
      </c>
      <c r="J18" s="2" t="s">
        <v>74</v>
      </c>
      <c r="K18" s="2">
        <v>1.01</v>
      </c>
      <c r="L18" s="2">
        <v>1.020784275</v>
      </c>
      <c r="M18" s="9">
        <v>6.6077546296296301E-3</v>
      </c>
      <c r="N18" s="9">
        <v>6.745092018984376E-3</v>
      </c>
      <c r="O18" s="2">
        <v>106.2648046845142</v>
      </c>
      <c r="P18">
        <v>2</v>
      </c>
      <c r="Q18" s="10">
        <v>4.0009388589843705E-3</v>
      </c>
    </row>
    <row r="19" spans="1:17" x14ac:dyDescent="0.2">
      <c r="A19">
        <f t="shared" si="0"/>
        <v>15</v>
      </c>
      <c r="B19">
        <v>17</v>
      </c>
      <c r="C19" t="s">
        <v>28</v>
      </c>
      <c r="D19">
        <v>18</v>
      </c>
      <c r="E19" s="2">
        <v>0.96599999999999997</v>
      </c>
      <c r="F19" s="2">
        <v>0.97649999999999992</v>
      </c>
      <c r="G19" t="s">
        <v>193</v>
      </c>
      <c r="H19" t="s">
        <v>194</v>
      </c>
      <c r="I19" s="2">
        <v>1.0349999999999999</v>
      </c>
      <c r="J19" s="2" t="s">
        <v>74</v>
      </c>
      <c r="K19" s="2">
        <v>1.01</v>
      </c>
      <c r="L19" s="2">
        <v>1.020784275</v>
      </c>
      <c r="M19" s="9">
        <v>6.6077546296296301E-3</v>
      </c>
      <c r="N19" s="9">
        <v>6.745092018984376E-3</v>
      </c>
      <c r="O19" s="2">
        <v>106.2648046845142</v>
      </c>
      <c r="P19">
        <v>2</v>
      </c>
      <c r="Q19" s="10">
        <v>4.0009388589843705E-3</v>
      </c>
    </row>
    <row r="20" spans="1:17" x14ac:dyDescent="0.2">
      <c r="A20">
        <v>17</v>
      </c>
      <c r="B20">
        <v>9</v>
      </c>
      <c r="C20" t="s">
        <v>18</v>
      </c>
      <c r="D20">
        <v>16</v>
      </c>
      <c r="E20" s="2">
        <v>0.93400000000000005</v>
      </c>
      <c r="F20" s="2">
        <v>0.91449999999999998</v>
      </c>
      <c r="G20" t="s">
        <v>19</v>
      </c>
      <c r="H20" t="s">
        <v>20</v>
      </c>
      <c r="I20" s="2">
        <v>1.2124999999999999</v>
      </c>
      <c r="J20" s="2" t="s">
        <v>21</v>
      </c>
      <c r="K20" s="2">
        <v>1.02</v>
      </c>
      <c r="L20" s="2">
        <v>1.1310078749999999</v>
      </c>
      <c r="M20" s="9">
        <v>6.1209490740740703E-3</v>
      </c>
      <c r="N20" s="9">
        <v>6.9228416052517314E-3</v>
      </c>
      <c r="O20" s="2">
        <v>103.64167722292784</v>
      </c>
      <c r="P20">
        <v>2</v>
      </c>
      <c r="Q20" s="10">
        <v>4.0009388589843705E-3</v>
      </c>
    </row>
    <row r="21" spans="1:17" x14ac:dyDescent="0.2">
      <c r="A21">
        <f t="shared" si="0"/>
        <v>17</v>
      </c>
      <c r="B21">
        <v>9</v>
      </c>
      <c r="C21" t="s">
        <v>39</v>
      </c>
      <c r="D21">
        <v>16</v>
      </c>
      <c r="E21" s="2">
        <v>0.93400000000000005</v>
      </c>
      <c r="F21" s="2">
        <v>0.91449999999999998</v>
      </c>
      <c r="G21" t="s">
        <v>19</v>
      </c>
      <c r="H21" t="s">
        <v>20</v>
      </c>
      <c r="I21" s="2">
        <v>1.2124999999999999</v>
      </c>
      <c r="J21" s="2" t="s">
        <v>21</v>
      </c>
      <c r="K21" s="2">
        <v>1.02</v>
      </c>
      <c r="L21" s="2">
        <v>1.1310078749999999</v>
      </c>
      <c r="M21" s="9">
        <v>6.1209490740740703E-3</v>
      </c>
      <c r="N21" s="9">
        <v>6.9228416052517314E-3</v>
      </c>
      <c r="O21" s="2">
        <v>103.64167722292784</v>
      </c>
      <c r="P21">
        <v>2</v>
      </c>
      <c r="Q21" s="10">
        <v>4.0009388589843705E-3</v>
      </c>
    </row>
    <row r="22" spans="1:17" x14ac:dyDescent="0.2">
      <c r="A22">
        <f t="shared" si="0"/>
        <v>17</v>
      </c>
      <c r="B22">
        <v>9</v>
      </c>
      <c r="C22" t="s">
        <v>32</v>
      </c>
      <c r="D22">
        <v>15</v>
      </c>
      <c r="E22" s="2">
        <v>0.81799999999999995</v>
      </c>
      <c r="F22" s="2">
        <v>0.91449999999999998</v>
      </c>
      <c r="G22" t="s">
        <v>19</v>
      </c>
      <c r="H22" t="s">
        <v>20</v>
      </c>
      <c r="I22" s="2">
        <v>1.2124999999999999</v>
      </c>
      <c r="J22" s="2" t="s">
        <v>21</v>
      </c>
      <c r="K22" s="2">
        <v>1.02</v>
      </c>
      <c r="L22" s="2">
        <v>1.1310078749999999</v>
      </c>
      <c r="M22" s="9">
        <v>6.1209490740740703E-3</v>
      </c>
      <c r="N22" s="9">
        <v>6.9228416052517314E-3</v>
      </c>
      <c r="O22" s="2">
        <v>103.64167722292784</v>
      </c>
      <c r="P22">
        <v>3</v>
      </c>
      <c r="Q22" s="10">
        <v>3.8117030072916682E-3</v>
      </c>
    </row>
    <row r="23" spans="1:17" x14ac:dyDescent="0.2">
      <c r="A23">
        <f t="shared" si="0"/>
        <v>17</v>
      </c>
      <c r="B23">
        <v>9</v>
      </c>
      <c r="C23" t="s">
        <v>36</v>
      </c>
      <c r="D23">
        <v>15</v>
      </c>
      <c r="E23" s="2">
        <v>0.91400000000000003</v>
      </c>
      <c r="F23" s="2">
        <v>0.91449999999999998</v>
      </c>
      <c r="G23" t="s">
        <v>19</v>
      </c>
      <c r="H23" t="s">
        <v>20</v>
      </c>
      <c r="I23" s="2">
        <v>1.2124999999999999</v>
      </c>
      <c r="J23" s="2" t="s">
        <v>21</v>
      </c>
      <c r="K23" s="2">
        <v>1.02</v>
      </c>
      <c r="L23" s="2">
        <v>1.1310078749999999</v>
      </c>
      <c r="M23" s="9">
        <v>6.1209490740740703E-3</v>
      </c>
      <c r="N23" s="9">
        <v>6.9228416052517314E-3</v>
      </c>
      <c r="O23" s="2">
        <v>103.64167722292784</v>
      </c>
      <c r="P23">
        <v>3</v>
      </c>
      <c r="Q23" s="10">
        <v>3.8117030072916682E-3</v>
      </c>
    </row>
    <row r="24" spans="1:17" x14ac:dyDescent="0.2">
      <c r="A24">
        <f t="shared" si="0"/>
        <v>17</v>
      </c>
      <c r="B24">
        <v>9</v>
      </c>
      <c r="C24" t="s">
        <v>24</v>
      </c>
      <c r="D24">
        <v>16</v>
      </c>
      <c r="E24" s="2">
        <v>0.93400000000000005</v>
      </c>
      <c r="F24" s="2">
        <v>0.91449999999999998</v>
      </c>
      <c r="G24" t="s">
        <v>19</v>
      </c>
      <c r="H24" t="s">
        <v>20</v>
      </c>
      <c r="I24" s="2">
        <v>1.2124999999999999</v>
      </c>
      <c r="J24" s="2" t="s">
        <v>21</v>
      </c>
      <c r="K24" s="2">
        <v>1.02</v>
      </c>
      <c r="L24" s="2">
        <v>1.1310078749999999</v>
      </c>
      <c r="M24" s="9">
        <v>6.1209490740740703E-3</v>
      </c>
      <c r="N24" s="9">
        <v>6.9228416052517314E-3</v>
      </c>
      <c r="O24" s="2">
        <v>103.64167722292784</v>
      </c>
      <c r="P24">
        <v>3</v>
      </c>
      <c r="Q24" s="10">
        <v>3.8117030072916682E-3</v>
      </c>
    </row>
    <row r="25" spans="1:17" x14ac:dyDescent="0.2">
      <c r="A25">
        <f t="shared" si="0"/>
        <v>17</v>
      </c>
      <c r="B25">
        <v>9</v>
      </c>
      <c r="C25" t="s">
        <v>117</v>
      </c>
      <c r="D25">
        <v>15</v>
      </c>
      <c r="E25" s="2">
        <v>0.91400000000000003</v>
      </c>
      <c r="F25" s="2">
        <v>0.91449999999999998</v>
      </c>
      <c r="G25" t="s">
        <v>19</v>
      </c>
      <c r="H25" t="s">
        <v>20</v>
      </c>
      <c r="I25" s="2">
        <v>1.2124999999999999</v>
      </c>
      <c r="J25" s="2" t="s">
        <v>21</v>
      </c>
      <c r="K25" s="2">
        <v>1.02</v>
      </c>
      <c r="L25" s="2">
        <v>1.1310078749999999</v>
      </c>
      <c r="M25" s="9">
        <v>6.1209490740740703E-3</v>
      </c>
      <c r="N25" s="9">
        <v>6.9228416052517314E-3</v>
      </c>
      <c r="O25" s="2">
        <v>103.64167722292784</v>
      </c>
      <c r="P25">
        <v>3</v>
      </c>
      <c r="Q25" s="10">
        <v>3.8117030072916682E-3</v>
      </c>
    </row>
    <row r="26" spans="1:17" x14ac:dyDescent="0.2">
      <c r="A26">
        <f t="shared" si="0"/>
        <v>17</v>
      </c>
      <c r="B26">
        <v>9</v>
      </c>
      <c r="C26" t="s">
        <v>102</v>
      </c>
      <c r="D26">
        <v>16</v>
      </c>
      <c r="E26" s="2">
        <v>0.93400000000000005</v>
      </c>
      <c r="F26" s="2">
        <v>0.91449999999999998</v>
      </c>
      <c r="G26" t="s">
        <v>19</v>
      </c>
      <c r="H26" t="s">
        <v>20</v>
      </c>
      <c r="I26" s="2">
        <v>1.2124999999999999</v>
      </c>
      <c r="J26" s="2" t="s">
        <v>21</v>
      </c>
      <c r="K26" s="2">
        <v>1.02</v>
      </c>
      <c r="L26" s="2">
        <v>1.1310078749999999</v>
      </c>
      <c r="M26" s="9">
        <v>6.1209490740740703E-3</v>
      </c>
      <c r="N26" s="9">
        <v>6.9228416052517314E-3</v>
      </c>
      <c r="O26" s="2">
        <v>103.64167722292784</v>
      </c>
      <c r="P26">
        <v>3</v>
      </c>
      <c r="Q26" s="10">
        <v>3.8117030072916682E-3</v>
      </c>
    </row>
    <row r="27" spans="1:17" x14ac:dyDescent="0.2">
      <c r="A27">
        <f t="shared" si="0"/>
        <v>17</v>
      </c>
      <c r="B27">
        <v>9</v>
      </c>
      <c r="C27" t="s">
        <v>126</v>
      </c>
      <c r="D27">
        <v>16</v>
      </c>
      <c r="E27" s="2">
        <v>0.93400000000000005</v>
      </c>
      <c r="F27" s="2">
        <v>0.91449999999999998</v>
      </c>
      <c r="G27" t="s">
        <v>19</v>
      </c>
      <c r="H27" t="s">
        <v>20</v>
      </c>
      <c r="I27" s="2">
        <v>1.2124999999999999</v>
      </c>
      <c r="J27" s="2" t="s">
        <v>21</v>
      </c>
      <c r="K27" s="2">
        <v>1.02</v>
      </c>
      <c r="L27" s="2">
        <v>1.1310078749999999</v>
      </c>
      <c r="M27" s="9">
        <v>6.1209490740740703E-3</v>
      </c>
      <c r="N27" s="9">
        <v>6.9228416052517314E-3</v>
      </c>
      <c r="O27" s="2">
        <v>103.64167722292784</v>
      </c>
      <c r="P27">
        <v>3</v>
      </c>
      <c r="Q27" s="10">
        <v>3.8117030072916682E-3</v>
      </c>
    </row>
    <row r="28" spans="1:17" ht="15" customHeight="1" x14ac:dyDescent="0.2">
      <c r="A28">
        <v>25</v>
      </c>
      <c r="B28">
        <v>25</v>
      </c>
      <c r="C28" t="s">
        <v>195</v>
      </c>
      <c r="D28">
        <v>15</v>
      </c>
      <c r="E28" s="2">
        <v>0.91400000000000003</v>
      </c>
      <c r="F28" s="2">
        <v>0.94500000000000006</v>
      </c>
      <c r="G28" t="s">
        <v>156</v>
      </c>
      <c r="H28" t="s">
        <v>41</v>
      </c>
      <c r="I28" s="2">
        <v>1.1100000000000001</v>
      </c>
      <c r="J28" s="2" t="s">
        <v>51</v>
      </c>
      <c r="K28" s="2">
        <v>1</v>
      </c>
      <c r="L28" s="2">
        <v>1.0489500000000003</v>
      </c>
      <c r="M28" s="9">
        <v>6.7812499999999991E-3</v>
      </c>
      <c r="N28" s="9">
        <v>7.1131921875000007E-3</v>
      </c>
      <c r="O28" s="2">
        <v>100.83259141794957</v>
      </c>
      <c r="P28">
        <v>3</v>
      </c>
      <c r="Q28" s="10">
        <v>3.8117030072916682E-3</v>
      </c>
    </row>
    <row r="29" spans="1:17" x14ac:dyDescent="0.2">
      <c r="A29">
        <f t="shared" si="0"/>
        <v>25</v>
      </c>
      <c r="B29">
        <v>25</v>
      </c>
      <c r="C29" t="s">
        <v>119</v>
      </c>
      <c r="D29">
        <v>16</v>
      </c>
      <c r="E29" s="2">
        <v>0.93400000000000005</v>
      </c>
      <c r="F29" s="2">
        <v>0.94500000000000006</v>
      </c>
      <c r="G29" t="s">
        <v>156</v>
      </c>
      <c r="H29" t="s">
        <v>41</v>
      </c>
      <c r="I29" s="2">
        <v>1.1100000000000001</v>
      </c>
      <c r="J29" s="2" t="s">
        <v>51</v>
      </c>
      <c r="K29" s="2">
        <v>1</v>
      </c>
      <c r="L29" s="2">
        <v>1.0489500000000003</v>
      </c>
      <c r="M29" s="9">
        <v>6.7812499999999991E-3</v>
      </c>
      <c r="N29" s="9">
        <v>7.1131921875000007E-3</v>
      </c>
      <c r="O29" s="2">
        <v>100.83259141794957</v>
      </c>
      <c r="P29">
        <v>3</v>
      </c>
      <c r="Q29" s="10">
        <v>3.8117030072916682E-3</v>
      </c>
    </row>
    <row r="30" spans="1:17" x14ac:dyDescent="0.2">
      <c r="A30">
        <f t="shared" si="0"/>
        <v>25</v>
      </c>
      <c r="B30">
        <v>25</v>
      </c>
      <c r="C30" t="s">
        <v>27</v>
      </c>
      <c r="D30">
        <v>18</v>
      </c>
      <c r="E30" s="2">
        <v>0.96599999999999997</v>
      </c>
      <c r="F30" s="2">
        <v>0.94500000000000006</v>
      </c>
      <c r="G30" t="s">
        <v>156</v>
      </c>
      <c r="H30" t="s">
        <v>41</v>
      </c>
      <c r="I30" s="2">
        <v>1.1100000000000001</v>
      </c>
      <c r="J30" s="2" t="s">
        <v>51</v>
      </c>
      <c r="K30" s="2">
        <v>1</v>
      </c>
      <c r="L30" s="2">
        <v>1.0489500000000003</v>
      </c>
      <c r="M30" s="9">
        <v>6.7812499999999991E-3</v>
      </c>
      <c r="N30" s="9">
        <v>7.1131921875000007E-3</v>
      </c>
      <c r="O30" s="2">
        <v>100.83259141794957</v>
      </c>
      <c r="P30">
        <v>4</v>
      </c>
      <c r="Q30" s="10">
        <v>3.8810872499999986E-3</v>
      </c>
    </row>
    <row r="31" spans="1:17" x14ac:dyDescent="0.2">
      <c r="A31">
        <f t="shared" si="0"/>
        <v>25</v>
      </c>
      <c r="B31">
        <v>25</v>
      </c>
      <c r="C31" t="s">
        <v>196</v>
      </c>
      <c r="D31">
        <v>18</v>
      </c>
      <c r="E31" s="2">
        <v>0.96599999999999997</v>
      </c>
      <c r="F31" s="2">
        <v>0.94500000000000006</v>
      </c>
      <c r="G31" t="s">
        <v>156</v>
      </c>
      <c r="H31" t="s">
        <v>41</v>
      </c>
      <c r="I31" s="2">
        <v>1.1100000000000001</v>
      </c>
      <c r="J31" s="2" t="s">
        <v>51</v>
      </c>
      <c r="K31" s="2">
        <v>1</v>
      </c>
      <c r="L31" s="2">
        <v>1.0489500000000003</v>
      </c>
      <c r="M31" s="9">
        <v>6.7812499999999991E-3</v>
      </c>
      <c r="N31" s="9">
        <v>7.1131921875000007E-3</v>
      </c>
      <c r="O31" s="2">
        <v>100.83259141794957</v>
      </c>
      <c r="P31">
        <v>4</v>
      </c>
      <c r="Q31" s="10">
        <v>3.8810872499999986E-3</v>
      </c>
    </row>
    <row r="32" spans="1:17" x14ac:dyDescent="0.2">
      <c r="A32">
        <v>29</v>
      </c>
      <c r="B32">
        <v>13</v>
      </c>
      <c r="C32" t="s">
        <v>43</v>
      </c>
      <c r="D32">
        <v>45</v>
      </c>
      <c r="E32" s="2">
        <v>0.84199999999999997</v>
      </c>
      <c r="F32" s="2">
        <v>0.85499999999999998</v>
      </c>
      <c r="G32" t="s">
        <v>37</v>
      </c>
      <c r="H32" t="s">
        <v>38</v>
      </c>
      <c r="I32" s="2">
        <v>1.0825</v>
      </c>
      <c r="J32" s="2" t="s">
        <v>21</v>
      </c>
      <c r="K32" s="2">
        <v>1.02</v>
      </c>
      <c r="L32" s="2">
        <v>0.94404824999999992</v>
      </c>
      <c r="M32" s="9">
        <v>7.5516203703703683E-3</v>
      </c>
      <c r="N32" s="9">
        <v>7.1290939953124978E-3</v>
      </c>
      <c r="O32" s="2">
        <v>100.59792156786571</v>
      </c>
      <c r="P32">
        <v>4</v>
      </c>
      <c r="Q32" s="10">
        <v>3.8810872499999986E-3</v>
      </c>
    </row>
    <row r="33" spans="1:17" x14ac:dyDescent="0.2">
      <c r="A33">
        <f t="shared" si="0"/>
        <v>29</v>
      </c>
      <c r="B33">
        <v>13</v>
      </c>
      <c r="C33" t="s">
        <v>44</v>
      </c>
      <c r="D33">
        <v>42</v>
      </c>
      <c r="E33" s="2">
        <v>0.86799999999999999</v>
      </c>
      <c r="F33" s="2">
        <v>0.85499999999999998</v>
      </c>
      <c r="G33" t="s">
        <v>37</v>
      </c>
      <c r="H33" t="s">
        <v>38</v>
      </c>
      <c r="I33" s="2">
        <v>1.0825</v>
      </c>
      <c r="J33" s="2" t="s">
        <v>21</v>
      </c>
      <c r="K33" s="2">
        <v>1.02</v>
      </c>
      <c r="L33" s="2">
        <v>0.94404824999999992</v>
      </c>
      <c r="M33" s="9">
        <v>7.5516203703703683E-3</v>
      </c>
      <c r="N33" s="9">
        <v>7.1290939953124978E-3</v>
      </c>
      <c r="O33" s="2">
        <v>100.59792156786571</v>
      </c>
      <c r="P33">
        <v>4</v>
      </c>
      <c r="Q33" s="10">
        <v>3.8810872499999986E-3</v>
      </c>
    </row>
    <row r="34" spans="1:17" x14ac:dyDescent="0.2">
      <c r="A34">
        <v>31</v>
      </c>
      <c r="B34">
        <v>8</v>
      </c>
      <c r="C34" t="s">
        <v>122</v>
      </c>
      <c r="D34">
        <v>38</v>
      </c>
      <c r="E34" s="2">
        <v>0.97</v>
      </c>
      <c r="F34" s="2">
        <v>0.89587499999999998</v>
      </c>
      <c r="G34" t="s">
        <v>56</v>
      </c>
      <c r="H34" t="s">
        <v>57</v>
      </c>
      <c r="I34" s="2">
        <v>1.23</v>
      </c>
      <c r="J34" s="2" t="s">
        <v>58</v>
      </c>
      <c r="K34" s="2">
        <v>0.99</v>
      </c>
      <c r="L34" s="2">
        <v>1.0909069874999999</v>
      </c>
      <c r="M34" s="9">
        <v>6.5627314814814784E-3</v>
      </c>
      <c r="N34" s="9">
        <v>7.1593296302343715E-3</v>
      </c>
      <c r="O34" s="2">
        <v>100.15172123655933</v>
      </c>
      <c r="P34">
        <v>5</v>
      </c>
      <c r="Q34" s="10">
        <v>4.2973650000000061E-3</v>
      </c>
    </row>
    <row r="35" spans="1:17" x14ac:dyDescent="0.2">
      <c r="A35">
        <f t="shared" si="0"/>
        <v>31</v>
      </c>
      <c r="B35">
        <v>8</v>
      </c>
      <c r="C35" t="s">
        <v>197</v>
      </c>
      <c r="D35">
        <v>44</v>
      </c>
      <c r="E35" s="2">
        <v>0.84199999999999997</v>
      </c>
      <c r="F35" s="2">
        <v>0.89587499999999998</v>
      </c>
      <c r="G35" t="s">
        <v>56</v>
      </c>
      <c r="H35" t="s">
        <v>57</v>
      </c>
      <c r="I35" s="2">
        <v>1.23</v>
      </c>
      <c r="J35" s="2" t="s">
        <v>58</v>
      </c>
      <c r="K35" s="2">
        <v>0.99</v>
      </c>
      <c r="L35" s="2">
        <v>1.0909069874999999</v>
      </c>
      <c r="M35" s="9">
        <v>6.5627314814814784E-3</v>
      </c>
      <c r="N35" s="9">
        <v>7.1593296302343715E-3</v>
      </c>
      <c r="O35" s="2">
        <v>100.15172123655933</v>
      </c>
      <c r="P35">
        <v>5</v>
      </c>
      <c r="Q35" s="10">
        <v>4.2973650000000061E-3</v>
      </c>
    </row>
    <row r="36" spans="1:17" x14ac:dyDescent="0.2">
      <c r="A36">
        <f t="shared" si="0"/>
        <v>31</v>
      </c>
      <c r="B36">
        <v>8</v>
      </c>
      <c r="C36" t="s">
        <v>120</v>
      </c>
      <c r="D36">
        <v>43</v>
      </c>
      <c r="E36" s="2">
        <v>0.97</v>
      </c>
      <c r="F36" s="2">
        <v>0.89587499999999998</v>
      </c>
      <c r="G36" t="s">
        <v>56</v>
      </c>
      <c r="H36" t="s">
        <v>57</v>
      </c>
      <c r="I36" s="2">
        <v>1.23</v>
      </c>
      <c r="J36" s="2" t="s">
        <v>58</v>
      </c>
      <c r="K36" s="2">
        <v>0.99</v>
      </c>
      <c r="L36" s="2">
        <v>1.0909069874999999</v>
      </c>
      <c r="M36" s="9">
        <v>6.5627314814814784E-3</v>
      </c>
      <c r="N36" s="9">
        <v>7.1593296302343715E-3</v>
      </c>
      <c r="O36" s="2">
        <v>100.15172123655933</v>
      </c>
      <c r="P36">
        <v>6</v>
      </c>
      <c r="Q36" s="10">
        <v>4.0961349999999999E-3</v>
      </c>
    </row>
    <row r="37" spans="1:17" x14ac:dyDescent="0.2">
      <c r="A37">
        <f t="shared" si="0"/>
        <v>31</v>
      </c>
      <c r="B37">
        <v>8</v>
      </c>
      <c r="C37" t="s">
        <v>70</v>
      </c>
      <c r="D37">
        <v>64</v>
      </c>
      <c r="E37" s="2">
        <v>0.76300000000000001</v>
      </c>
      <c r="F37" s="2">
        <v>0.89587499999999998</v>
      </c>
      <c r="G37" t="s">
        <v>56</v>
      </c>
      <c r="H37" t="s">
        <v>57</v>
      </c>
      <c r="I37" s="2">
        <v>1.23</v>
      </c>
      <c r="J37" s="2" t="s">
        <v>58</v>
      </c>
      <c r="K37" s="2">
        <v>0.99</v>
      </c>
      <c r="L37" s="2">
        <v>1.0909069874999999</v>
      </c>
      <c r="M37" s="9">
        <v>6.5627314814814784E-3</v>
      </c>
      <c r="N37" s="9">
        <v>7.1593296302343715E-3</v>
      </c>
      <c r="O37" s="2">
        <v>100.15172123655933</v>
      </c>
      <c r="P37">
        <v>6</v>
      </c>
      <c r="Q37" s="10">
        <v>4.0961349999999999E-3</v>
      </c>
    </row>
    <row r="38" spans="1:17" x14ac:dyDescent="0.2">
      <c r="A38">
        <f t="shared" si="0"/>
        <v>31</v>
      </c>
      <c r="B38">
        <v>8</v>
      </c>
      <c r="C38" t="s">
        <v>71</v>
      </c>
      <c r="D38">
        <v>45</v>
      </c>
      <c r="E38" s="2">
        <v>0.94</v>
      </c>
      <c r="F38" s="2">
        <v>0.89587499999999998</v>
      </c>
      <c r="G38" t="s">
        <v>56</v>
      </c>
      <c r="H38" t="s">
        <v>57</v>
      </c>
      <c r="I38" s="2">
        <v>1.23</v>
      </c>
      <c r="J38" s="2" t="s">
        <v>58</v>
      </c>
      <c r="K38" s="2">
        <v>0.99</v>
      </c>
      <c r="L38" s="2">
        <v>1.0909069874999999</v>
      </c>
      <c r="M38" s="9">
        <v>6.5627314814814784E-3</v>
      </c>
      <c r="N38" s="9">
        <v>7.1593296302343715E-3</v>
      </c>
      <c r="O38" s="2">
        <v>100.15172123655933</v>
      </c>
      <c r="P38">
        <v>7</v>
      </c>
      <c r="Q38" s="10">
        <v>3.9693494933333261E-3</v>
      </c>
    </row>
    <row r="39" spans="1:17" x14ac:dyDescent="0.2">
      <c r="A39">
        <f t="shared" si="0"/>
        <v>31</v>
      </c>
      <c r="B39">
        <v>8</v>
      </c>
      <c r="C39" t="s">
        <v>83</v>
      </c>
      <c r="D39">
        <v>58</v>
      </c>
      <c r="E39" s="2">
        <v>0.88400000000000001</v>
      </c>
      <c r="F39" s="2">
        <v>0.89587499999999998</v>
      </c>
      <c r="G39" t="s">
        <v>56</v>
      </c>
      <c r="H39" t="s">
        <v>57</v>
      </c>
      <c r="I39" s="2">
        <v>1.23</v>
      </c>
      <c r="J39" s="2" t="s">
        <v>58</v>
      </c>
      <c r="K39" s="2">
        <v>0.99</v>
      </c>
      <c r="L39" s="2">
        <v>1.0909069874999999</v>
      </c>
      <c r="M39" s="9">
        <v>6.5627314814814784E-3</v>
      </c>
      <c r="N39" s="9">
        <v>7.1593296302343715E-3</v>
      </c>
      <c r="O39" s="2">
        <v>100.15172123655933</v>
      </c>
      <c r="P39">
        <v>7</v>
      </c>
      <c r="Q39" s="10">
        <v>3.9693494933333261E-3</v>
      </c>
    </row>
    <row r="40" spans="1:17" x14ac:dyDescent="0.2">
      <c r="A40">
        <f t="shared" si="0"/>
        <v>31</v>
      </c>
      <c r="B40">
        <v>8</v>
      </c>
      <c r="C40" t="s">
        <v>82</v>
      </c>
      <c r="D40">
        <v>59</v>
      </c>
      <c r="E40" s="2">
        <v>0.88400000000000001</v>
      </c>
      <c r="F40" s="2">
        <v>0.89587499999999998</v>
      </c>
      <c r="G40" t="s">
        <v>56</v>
      </c>
      <c r="H40" t="s">
        <v>57</v>
      </c>
      <c r="I40" s="2">
        <v>1.23</v>
      </c>
      <c r="J40" s="2" t="s">
        <v>58</v>
      </c>
      <c r="K40" s="2">
        <v>0.99</v>
      </c>
      <c r="L40" s="2">
        <v>1.0909069874999999</v>
      </c>
      <c r="M40" s="9">
        <v>6.5627314814814784E-3</v>
      </c>
      <c r="N40" s="9">
        <v>7.1593296302343715E-3</v>
      </c>
      <c r="O40" s="2">
        <v>100.15172123655933</v>
      </c>
      <c r="P40">
        <v>8</v>
      </c>
      <c r="Q40" s="10">
        <v>4.0878119751736088E-3</v>
      </c>
    </row>
    <row r="41" spans="1:17" x14ac:dyDescent="0.2">
      <c r="A41">
        <f t="shared" si="0"/>
        <v>31</v>
      </c>
      <c r="B41">
        <v>8</v>
      </c>
      <c r="C41" t="s">
        <v>84</v>
      </c>
      <c r="D41">
        <v>54</v>
      </c>
      <c r="E41" s="2">
        <v>0.91400000000000003</v>
      </c>
      <c r="F41" s="2">
        <v>0.89587499999999998</v>
      </c>
      <c r="G41" t="s">
        <v>56</v>
      </c>
      <c r="H41" t="s">
        <v>57</v>
      </c>
      <c r="I41" s="2">
        <v>1.23</v>
      </c>
      <c r="J41" s="2" t="s">
        <v>58</v>
      </c>
      <c r="K41" s="2">
        <v>0.99</v>
      </c>
      <c r="L41" s="2">
        <v>1.0909069874999999</v>
      </c>
      <c r="M41" s="9">
        <v>6.5627314814814784E-3</v>
      </c>
      <c r="N41" s="9">
        <v>7.1593296302343715E-3</v>
      </c>
      <c r="O41" s="2">
        <v>100.15172123655933</v>
      </c>
      <c r="P41">
        <v>8</v>
      </c>
      <c r="Q41" s="10">
        <v>4.0878119751736088E-3</v>
      </c>
    </row>
    <row r="42" spans="1:17" x14ac:dyDescent="0.2">
      <c r="A42">
        <v>39</v>
      </c>
      <c r="B42">
        <v>26</v>
      </c>
      <c r="C42" t="s">
        <v>53</v>
      </c>
      <c r="D42">
        <v>13</v>
      </c>
      <c r="E42" s="2">
        <v>0.78400000000000003</v>
      </c>
      <c r="F42" s="2">
        <v>0.79949999999999999</v>
      </c>
      <c r="G42" t="s">
        <v>148</v>
      </c>
      <c r="H42" t="s">
        <v>41</v>
      </c>
      <c r="I42" s="2">
        <v>1.1100000000000001</v>
      </c>
      <c r="J42" s="2" t="s">
        <v>51</v>
      </c>
      <c r="K42" s="2">
        <v>1</v>
      </c>
      <c r="L42" s="2">
        <v>0.88744500000000004</v>
      </c>
      <c r="M42" s="9">
        <v>8.0789351851851855E-3</v>
      </c>
      <c r="N42" s="9">
        <v>7.1696106354166671E-3</v>
      </c>
      <c r="O42" s="2">
        <v>100</v>
      </c>
      <c r="P42">
        <v>8</v>
      </c>
      <c r="Q42" s="10">
        <v>4.0878119751736088E-3</v>
      </c>
    </row>
    <row r="43" spans="1:17" x14ac:dyDescent="0.2">
      <c r="A43">
        <f t="shared" si="0"/>
        <v>39</v>
      </c>
      <c r="B43">
        <v>26</v>
      </c>
      <c r="C43" t="s">
        <v>159</v>
      </c>
      <c r="D43">
        <v>14</v>
      </c>
      <c r="E43" s="2">
        <v>0.79800000000000004</v>
      </c>
      <c r="F43" s="2">
        <v>0.79949999999999999</v>
      </c>
      <c r="G43" t="s">
        <v>148</v>
      </c>
      <c r="H43" t="s">
        <v>41</v>
      </c>
      <c r="I43" s="2">
        <v>1.1100000000000001</v>
      </c>
      <c r="J43" s="2" t="s">
        <v>51</v>
      </c>
      <c r="K43" s="2">
        <v>1</v>
      </c>
      <c r="L43" s="2">
        <v>0.88744500000000004</v>
      </c>
      <c r="M43" s="9">
        <v>8.0789351851851855E-3</v>
      </c>
      <c r="N43" s="9">
        <v>7.1696106354166671E-3</v>
      </c>
      <c r="O43" s="2">
        <v>100</v>
      </c>
      <c r="P43">
        <v>8</v>
      </c>
      <c r="Q43" s="10">
        <v>4.0878119751736088E-3</v>
      </c>
    </row>
    <row r="44" spans="1:17" x14ac:dyDescent="0.2">
      <c r="A44">
        <f t="shared" si="0"/>
        <v>39</v>
      </c>
      <c r="B44">
        <v>26</v>
      </c>
      <c r="C44" t="s">
        <v>54</v>
      </c>
      <c r="D44">
        <v>15</v>
      </c>
      <c r="E44" s="2">
        <v>0.81799999999999995</v>
      </c>
      <c r="F44" s="2">
        <v>0.79949999999999999</v>
      </c>
      <c r="G44" t="s">
        <v>148</v>
      </c>
      <c r="H44" t="s">
        <v>41</v>
      </c>
      <c r="I44" s="2">
        <v>1.1100000000000001</v>
      </c>
      <c r="J44" s="2" t="s">
        <v>51</v>
      </c>
      <c r="K44" s="2">
        <v>1</v>
      </c>
      <c r="L44" s="2">
        <v>0.88744500000000004</v>
      </c>
      <c r="M44" s="9">
        <v>8.0789351851851855E-3</v>
      </c>
      <c r="N44" s="9">
        <v>7.1696106354166671E-3</v>
      </c>
      <c r="O44" s="2">
        <v>100</v>
      </c>
      <c r="P44">
        <v>9</v>
      </c>
      <c r="Q44" s="10">
        <v>4.2411750000000033E-3</v>
      </c>
    </row>
    <row r="45" spans="1:17" x14ac:dyDescent="0.2">
      <c r="A45">
        <f t="shared" si="0"/>
        <v>39</v>
      </c>
      <c r="B45">
        <v>26</v>
      </c>
      <c r="C45" t="s">
        <v>98</v>
      </c>
      <c r="D45">
        <v>14</v>
      </c>
      <c r="E45" s="2">
        <v>0.79800000000000004</v>
      </c>
      <c r="F45" s="2">
        <v>0.79949999999999999</v>
      </c>
      <c r="G45" t="s">
        <v>148</v>
      </c>
      <c r="H45" t="s">
        <v>41</v>
      </c>
      <c r="I45" s="2">
        <v>1.1100000000000001</v>
      </c>
      <c r="J45" s="2" t="s">
        <v>51</v>
      </c>
      <c r="K45" s="2">
        <v>1</v>
      </c>
      <c r="L45" s="2">
        <v>0.88744500000000004</v>
      </c>
      <c r="M45" s="9">
        <v>8.0789351851851855E-3</v>
      </c>
      <c r="N45" s="9">
        <v>7.1696106354166671E-3</v>
      </c>
      <c r="O45" s="2">
        <v>100</v>
      </c>
      <c r="P45">
        <v>9</v>
      </c>
      <c r="Q45" s="10">
        <v>4.2411750000000033E-3</v>
      </c>
    </row>
    <row r="46" spans="1:17" x14ac:dyDescent="0.2">
      <c r="A46">
        <v>43</v>
      </c>
      <c r="B46">
        <v>12</v>
      </c>
      <c r="C46" t="s">
        <v>116</v>
      </c>
      <c r="D46">
        <v>14</v>
      </c>
      <c r="E46" s="2">
        <v>0.79800000000000004</v>
      </c>
      <c r="F46" s="2">
        <v>0.81699999999999995</v>
      </c>
      <c r="G46" t="s">
        <v>115</v>
      </c>
      <c r="H46" t="s">
        <v>38</v>
      </c>
      <c r="I46" s="2">
        <v>1.0825</v>
      </c>
      <c r="J46" s="2" t="s">
        <v>51</v>
      </c>
      <c r="K46" s="2">
        <v>1</v>
      </c>
      <c r="L46" s="2">
        <v>0.88440249999999998</v>
      </c>
      <c r="M46" s="9">
        <v>8.1428240740740732E-3</v>
      </c>
      <c r="N46" s="9">
        <v>7.2015339681712953E-3</v>
      </c>
      <c r="O46" s="2">
        <v>99.528893582412778</v>
      </c>
      <c r="P46">
        <v>10</v>
      </c>
      <c r="Q46" s="10">
        <v>4.5489362500000016E-3</v>
      </c>
    </row>
    <row r="47" spans="1:17" x14ac:dyDescent="0.2">
      <c r="A47">
        <f t="shared" si="0"/>
        <v>43</v>
      </c>
      <c r="B47">
        <v>12</v>
      </c>
      <c r="C47" t="s">
        <v>87</v>
      </c>
      <c r="D47">
        <v>16</v>
      </c>
      <c r="E47" s="2">
        <v>0.83599999999999997</v>
      </c>
      <c r="F47" s="2">
        <v>0.81699999999999995</v>
      </c>
      <c r="G47" t="s">
        <v>115</v>
      </c>
      <c r="H47" t="s">
        <v>38</v>
      </c>
      <c r="I47" s="2">
        <v>1.0825</v>
      </c>
      <c r="J47" s="2" t="s">
        <v>51</v>
      </c>
      <c r="K47" s="2">
        <v>1</v>
      </c>
      <c r="L47" s="2">
        <v>0.88440249999999998</v>
      </c>
      <c r="M47" s="9">
        <v>8.1428240740740732E-3</v>
      </c>
      <c r="N47" s="9">
        <v>7.2015339681712953E-3</v>
      </c>
      <c r="O47" s="2">
        <v>99.528893582412778</v>
      </c>
      <c r="P47">
        <v>10</v>
      </c>
      <c r="Q47" s="10">
        <v>4.5489362500000016E-3</v>
      </c>
    </row>
    <row r="48" spans="1:17" x14ac:dyDescent="0.2">
      <c r="A48">
        <v>45</v>
      </c>
      <c r="B48">
        <v>11</v>
      </c>
      <c r="C48" t="s">
        <v>125</v>
      </c>
      <c r="D48">
        <v>15</v>
      </c>
      <c r="E48" s="2">
        <v>0.91400000000000003</v>
      </c>
      <c r="F48" s="2">
        <v>0.91400000000000003</v>
      </c>
      <c r="G48" t="s">
        <v>132</v>
      </c>
      <c r="H48" t="s">
        <v>35</v>
      </c>
      <c r="I48" s="2">
        <v>1</v>
      </c>
      <c r="J48" s="2" t="s">
        <v>21</v>
      </c>
      <c r="K48" s="2">
        <v>1.02</v>
      </c>
      <c r="L48" s="2">
        <v>0.93228</v>
      </c>
      <c r="M48" s="9">
        <v>7.7435185185185176E-3</v>
      </c>
      <c r="N48" s="9">
        <v>7.2191274444444436E-3</v>
      </c>
      <c r="O48" s="2">
        <v>99.269259049776238</v>
      </c>
      <c r="P48">
        <v>11</v>
      </c>
      <c r="Q48" s="10">
        <v>4.0351005208333294E-3</v>
      </c>
    </row>
    <row r="49" spans="1:17" x14ac:dyDescent="0.2">
      <c r="A49">
        <v>46</v>
      </c>
      <c r="B49">
        <v>4</v>
      </c>
      <c r="C49" t="s">
        <v>198</v>
      </c>
      <c r="D49">
        <v>26</v>
      </c>
      <c r="E49" s="2">
        <v>0.89500000000000002</v>
      </c>
      <c r="F49" s="2">
        <v>0.89500000000000002</v>
      </c>
      <c r="G49" t="s">
        <v>138</v>
      </c>
      <c r="H49" t="s">
        <v>38</v>
      </c>
      <c r="I49" s="2">
        <v>1.0825</v>
      </c>
      <c r="J49" s="2" t="s">
        <v>21</v>
      </c>
      <c r="K49" s="2">
        <v>1.02</v>
      </c>
      <c r="L49" s="2">
        <v>0.98821424999999996</v>
      </c>
      <c r="M49" s="9">
        <v>7.3594907407407428E-3</v>
      </c>
      <c r="N49" s="9">
        <v>7.2727536227430575E-3</v>
      </c>
      <c r="O49" s="2">
        <v>98.477874361299726</v>
      </c>
      <c r="P49">
        <v>11</v>
      </c>
      <c r="Q49" s="10">
        <v>4.0351005208333294E-3</v>
      </c>
    </row>
    <row r="50" spans="1:17" x14ac:dyDescent="0.2">
      <c r="A50">
        <f t="shared" si="0"/>
        <v>46</v>
      </c>
      <c r="B50">
        <v>4</v>
      </c>
      <c r="C50" t="s">
        <v>177</v>
      </c>
      <c r="D50">
        <v>26</v>
      </c>
      <c r="E50" s="2">
        <v>0.89500000000000002</v>
      </c>
      <c r="F50" s="2">
        <v>0.89500000000000002</v>
      </c>
      <c r="G50" t="s">
        <v>138</v>
      </c>
      <c r="H50" t="s">
        <v>38</v>
      </c>
      <c r="I50" s="2">
        <v>1.0825</v>
      </c>
      <c r="J50" s="2" t="s">
        <v>21</v>
      </c>
      <c r="K50" s="2">
        <v>1.02</v>
      </c>
      <c r="L50" s="2">
        <v>0.98821424999999996</v>
      </c>
      <c r="M50" s="9">
        <v>7.3594907407407428E-3</v>
      </c>
      <c r="N50" s="9">
        <v>7.2727536227430575E-3</v>
      </c>
      <c r="O50" s="2">
        <v>98.477874361299726</v>
      </c>
      <c r="P50">
        <v>11</v>
      </c>
      <c r="Q50" s="10">
        <v>4.0351005208333294E-3</v>
      </c>
    </row>
    <row r="51" spans="1:17" x14ac:dyDescent="0.2">
      <c r="A51">
        <v>48</v>
      </c>
      <c r="B51">
        <v>5</v>
      </c>
      <c r="C51" t="s">
        <v>158</v>
      </c>
      <c r="D51">
        <v>57</v>
      </c>
      <c r="E51" s="2">
        <v>0.79200000000000004</v>
      </c>
      <c r="F51" s="2">
        <v>0.78233333333333344</v>
      </c>
      <c r="G51" t="s">
        <v>199</v>
      </c>
      <c r="H51" t="s">
        <v>200</v>
      </c>
      <c r="I51" s="2">
        <v>0.98250000000000004</v>
      </c>
      <c r="J51" s="2" t="s">
        <v>21</v>
      </c>
      <c r="K51" s="2">
        <v>1.02</v>
      </c>
      <c r="L51" s="2">
        <v>0.78401535000000022</v>
      </c>
      <c r="M51" s="9">
        <v>9.3988425925925906E-3</v>
      </c>
      <c r="N51" s="9">
        <v>7.3688368648263895E-3</v>
      </c>
      <c r="O51" s="2">
        <v>97.059932434121649</v>
      </c>
      <c r="P51">
        <v>11</v>
      </c>
      <c r="Q51" s="10">
        <v>4.0351005208333294E-3</v>
      </c>
    </row>
    <row r="52" spans="1:17" x14ac:dyDescent="0.2">
      <c r="A52">
        <f t="shared" si="0"/>
        <v>48</v>
      </c>
      <c r="B52">
        <v>5</v>
      </c>
      <c r="C52" t="s">
        <v>176</v>
      </c>
      <c r="D52">
        <v>61</v>
      </c>
      <c r="E52" s="2">
        <v>0.76300000000000001</v>
      </c>
      <c r="F52" s="2">
        <v>0.78233333333333344</v>
      </c>
      <c r="G52" t="s">
        <v>199</v>
      </c>
      <c r="H52" t="s">
        <v>200</v>
      </c>
      <c r="I52" s="2">
        <v>0.98250000000000004</v>
      </c>
      <c r="J52" s="2" t="s">
        <v>21</v>
      </c>
      <c r="K52" s="2">
        <v>1.02</v>
      </c>
      <c r="L52" s="2">
        <v>0.78401535000000022</v>
      </c>
      <c r="M52" s="9">
        <v>9.3988425925925906E-3</v>
      </c>
      <c r="N52" s="9">
        <v>7.3688368648263895E-3</v>
      </c>
      <c r="O52" s="2">
        <v>97.059932434121649</v>
      </c>
      <c r="P52">
        <v>12</v>
      </c>
      <c r="Q52" s="10">
        <v>4.0730141412037013E-3</v>
      </c>
    </row>
    <row r="53" spans="1:17" x14ac:dyDescent="0.2">
      <c r="A53">
        <f t="shared" si="0"/>
        <v>48</v>
      </c>
      <c r="B53">
        <v>5</v>
      </c>
      <c r="C53" t="s">
        <v>76</v>
      </c>
      <c r="D53">
        <v>56</v>
      </c>
      <c r="E53" s="2">
        <v>0.79200000000000004</v>
      </c>
      <c r="F53" s="2">
        <v>0.78233333333333344</v>
      </c>
      <c r="G53" t="s">
        <v>199</v>
      </c>
      <c r="H53" t="s">
        <v>200</v>
      </c>
      <c r="I53" s="2">
        <v>0.98250000000000004</v>
      </c>
      <c r="J53" s="2" t="s">
        <v>21</v>
      </c>
      <c r="K53" s="2">
        <v>1.02</v>
      </c>
      <c r="L53" s="2">
        <v>0.78401535000000022</v>
      </c>
      <c r="M53" s="9">
        <v>9.3988425925925906E-3</v>
      </c>
      <c r="N53" s="9">
        <v>7.3688368648263895E-3</v>
      </c>
      <c r="O53" s="2">
        <v>97.059932434121649</v>
      </c>
      <c r="P53">
        <v>13</v>
      </c>
      <c r="Q53" s="10">
        <v>4.5643276064000031E-3</v>
      </c>
    </row>
    <row r="54" spans="1:17" x14ac:dyDescent="0.2">
      <c r="A54">
        <v>51</v>
      </c>
      <c r="B54">
        <v>21</v>
      </c>
      <c r="C54" t="s">
        <v>107</v>
      </c>
      <c r="D54">
        <v>17</v>
      </c>
      <c r="E54" s="2">
        <v>0.95</v>
      </c>
      <c r="F54" s="2">
        <v>0.96849999999999992</v>
      </c>
      <c r="G54" t="s">
        <v>118</v>
      </c>
      <c r="H54" t="s">
        <v>38</v>
      </c>
      <c r="I54" s="2">
        <v>1.0825</v>
      </c>
      <c r="J54" s="2" t="s">
        <v>51</v>
      </c>
      <c r="K54" s="2">
        <v>1</v>
      </c>
      <c r="L54" s="2">
        <v>1.04840125</v>
      </c>
      <c r="M54" s="9">
        <v>7.0680555555555566E-3</v>
      </c>
      <c r="N54" s="9">
        <v>7.4101582795138895E-3</v>
      </c>
      <c r="O54" s="2">
        <v>96.45013445993483</v>
      </c>
      <c r="P54">
        <v>13</v>
      </c>
      <c r="Q54" s="10">
        <v>4.5643276064000031E-3</v>
      </c>
    </row>
    <row r="55" spans="1:17" x14ac:dyDescent="0.2">
      <c r="A55">
        <f t="shared" si="0"/>
        <v>51</v>
      </c>
      <c r="B55">
        <v>21</v>
      </c>
      <c r="C55" t="s">
        <v>105</v>
      </c>
      <c r="D55">
        <v>19</v>
      </c>
      <c r="E55" s="2">
        <v>0.98699999999999999</v>
      </c>
      <c r="F55" s="2">
        <v>0.96849999999999992</v>
      </c>
      <c r="G55" t="s">
        <v>118</v>
      </c>
      <c r="H55" t="s">
        <v>38</v>
      </c>
      <c r="I55" s="2">
        <v>1.0825</v>
      </c>
      <c r="J55" s="2" t="s">
        <v>51</v>
      </c>
      <c r="K55" s="2">
        <v>1</v>
      </c>
      <c r="L55" s="2">
        <v>1.04840125</v>
      </c>
      <c r="M55" s="9">
        <v>7.0680555555555566E-3</v>
      </c>
      <c r="N55" s="9">
        <v>7.4101582795138895E-3</v>
      </c>
      <c r="O55" s="2">
        <v>96.45013445993483</v>
      </c>
      <c r="P55">
        <v>14</v>
      </c>
      <c r="Q55" s="10">
        <v>3.8243058333333386E-3</v>
      </c>
    </row>
    <row r="56" spans="1:17" x14ac:dyDescent="0.2">
      <c r="A56">
        <v>53</v>
      </c>
      <c r="B56">
        <v>10</v>
      </c>
      <c r="C56" t="s">
        <v>201</v>
      </c>
      <c r="D56">
        <v>52</v>
      </c>
      <c r="E56" s="2">
        <v>0.91400000000000003</v>
      </c>
      <c r="F56" s="2">
        <v>0.91400000000000003</v>
      </c>
      <c r="G56" t="s">
        <v>103</v>
      </c>
      <c r="H56" t="s">
        <v>35</v>
      </c>
      <c r="I56" s="2">
        <v>1</v>
      </c>
      <c r="J56" s="2" t="s">
        <v>74</v>
      </c>
      <c r="K56" s="2">
        <v>1.01</v>
      </c>
      <c r="L56" s="2">
        <v>0.92314000000000007</v>
      </c>
      <c r="M56" s="9">
        <v>8.0724537037036997E-3</v>
      </c>
      <c r="N56" s="9">
        <v>7.4520049120370344E-3</v>
      </c>
      <c r="O56" s="2">
        <v>95.832585619166963</v>
      </c>
      <c r="P56">
        <v>15</v>
      </c>
      <c r="Q56" s="10">
        <v>4.20884347222222E-3</v>
      </c>
    </row>
    <row r="57" spans="1:17" x14ac:dyDescent="0.2">
      <c r="A57">
        <v>54</v>
      </c>
      <c r="B57">
        <v>16</v>
      </c>
      <c r="C57" t="s">
        <v>52</v>
      </c>
      <c r="D57">
        <v>17</v>
      </c>
      <c r="E57" s="2">
        <v>0.85</v>
      </c>
      <c r="F57" s="2">
        <v>0.84299999999999997</v>
      </c>
      <c r="G57" t="s">
        <v>86</v>
      </c>
      <c r="H57" t="s">
        <v>38</v>
      </c>
      <c r="I57" s="2">
        <v>1.0825</v>
      </c>
      <c r="J57" s="2" t="s">
        <v>51</v>
      </c>
      <c r="K57" s="2">
        <v>1</v>
      </c>
      <c r="L57" s="2">
        <v>0.91254749999999996</v>
      </c>
      <c r="M57" s="9">
        <v>8.3381944444444502E-3</v>
      </c>
      <c r="N57" s="9">
        <v>7.6089984947916717E-3</v>
      </c>
      <c r="O57" s="2">
        <v>93.515763471423071</v>
      </c>
      <c r="P57">
        <v>16</v>
      </c>
      <c r="Q57" s="10">
        <v>3.9920833333333353E-3</v>
      </c>
    </row>
    <row r="58" spans="1:17" x14ac:dyDescent="0.2">
      <c r="A58">
        <f t="shared" si="0"/>
        <v>54</v>
      </c>
      <c r="B58">
        <v>16</v>
      </c>
      <c r="C58" t="s">
        <v>48</v>
      </c>
      <c r="D58">
        <v>16</v>
      </c>
      <c r="E58" s="2">
        <v>0.83599999999999997</v>
      </c>
      <c r="F58" s="2">
        <v>0.84299999999999997</v>
      </c>
      <c r="G58" t="s">
        <v>86</v>
      </c>
      <c r="H58" t="s">
        <v>38</v>
      </c>
      <c r="I58" s="2">
        <v>1.0825</v>
      </c>
      <c r="J58" s="2" t="s">
        <v>51</v>
      </c>
      <c r="K58" s="2">
        <v>1</v>
      </c>
      <c r="L58" s="2">
        <v>0.91254749999999996</v>
      </c>
      <c r="M58" s="9">
        <v>8.3381944444444502E-3</v>
      </c>
      <c r="N58" s="9">
        <v>7.6089984947916717E-3</v>
      </c>
      <c r="O58" s="2">
        <v>93.515763471423071</v>
      </c>
      <c r="P58">
        <v>16</v>
      </c>
      <c r="Q58" s="10">
        <v>3.9920833333333353E-3</v>
      </c>
    </row>
    <row r="59" spans="1:17" x14ac:dyDescent="0.2">
      <c r="A59">
        <v>56</v>
      </c>
      <c r="B59">
        <v>19</v>
      </c>
      <c r="C59" t="s">
        <v>202</v>
      </c>
      <c r="D59">
        <v>14</v>
      </c>
      <c r="E59" s="2">
        <v>0.89200000000000002</v>
      </c>
      <c r="F59" s="2">
        <v>0.91199999999999992</v>
      </c>
      <c r="G59" t="s">
        <v>49</v>
      </c>
      <c r="H59" t="s">
        <v>50</v>
      </c>
      <c r="I59" s="2">
        <v>1</v>
      </c>
      <c r="J59" s="2" t="s">
        <v>51</v>
      </c>
      <c r="K59" s="2">
        <v>1</v>
      </c>
      <c r="L59" s="2">
        <v>0.91199999999999992</v>
      </c>
      <c r="M59" s="9">
        <v>8.4917824074074062E-3</v>
      </c>
      <c r="N59" s="9">
        <v>7.7445055555555534E-3</v>
      </c>
      <c r="O59" s="2">
        <v>91.516027214406137</v>
      </c>
      <c r="P59">
        <v>16</v>
      </c>
      <c r="Q59" s="10">
        <v>3.9920833333333353E-3</v>
      </c>
    </row>
    <row r="60" spans="1:17" x14ac:dyDescent="0.2">
      <c r="A60">
        <f t="shared" si="0"/>
        <v>56</v>
      </c>
      <c r="B60">
        <v>19</v>
      </c>
      <c r="C60" t="s">
        <v>203</v>
      </c>
      <c r="D60">
        <v>14</v>
      </c>
      <c r="E60" s="2">
        <v>0.89200000000000002</v>
      </c>
      <c r="F60" s="2">
        <v>0.91199999999999992</v>
      </c>
      <c r="G60" t="s">
        <v>49</v>
      </c>
      <c r="H60" t="s">
        <v>50</v>
      </c>
      <c r="I60" s="2">
        <v>1</v>
      </c>
      <c r="J60" s="2" t="s">
        <v>51</v>
      </c>
      <c r="K60" s="2">
        <v>1</v>
      </c>
      <c r="L60" s="2">
        <v>0.91199999999999992</v>
      </c>
      <c r="M60" s="9">
        <v>8.4917824074074062E-3</v>
      </c>
      <c r="N60" s="9">
        <v>7.7445055555555534E-3</v>
      </c>
      <c r="O60" s="2">
        <v>91.516027214406137</v>
      </c>
      <c r="P60">
        <v>16</v>
      </c>
      <c r="Q60" s="10">
        <v>3.9920833333333353E-3</v>
      </c>
    </row>
    <row r="61" spans="1:17" x14ac:dyDescent="0.2">
      <c r="A61">
        <f t="shared" si="0"/>
        <v>56</v>
      </c>
      <c r="B61">
        <v>19</v>
      </c>
      <c r="C61" t="s">
        <v>204</v>
      </c>
      <c r="D61">
        <v>15</v>
      </c>
      <c r="E61" s="2">
        <v>0.91400000000000003</v>
      </c>
      <c r="F61" s="2">
        <v>0.91199999999999992</v>
      </c>
      <c r="G61" t="s">
        <v>49</v>
      </c>
      <c r="H61" t="s">
        <v>50</v>
      </c>
      <c r="I61" s="2">
        <v>1</v>
      </c>
      <c r="J61" s="2" t="s">
        <v>51</v>
      </c>
      <c r="K61" s="2">
        <v>1</v>
      </c>
      <c r="L61" s="2">
        <v>0.91199999999999992</v>
      </c>
      <c r="M61" s="9">
        <v>8.4917824074074062E-3</v>
      </c>
      <c r="N61" s="9">
        <v>7.7445055555555534E-3</v>
      </c>
      <c r="O61" s="2">
        <v>91.516027214406137</v>
      </c>
      <c r="P61">
        <v>17</v>
      </c>
      <c r="Q61" s="10">
        <v>4.5070987499999989E-3</v>
      </c>
    </row>
    <row r="62" spans="1:17" x14ac:dyDescent="0.2">
      <c r="A62">
        <f t="shared" si="0"/>
        <v>56</v>
      </c>
      <c r="B62">
        <v>19</v>
      </c>
      <c r="C62" t="s">
        <v>205</v>
      </c>
      <c r="D62">
        <v>17</v>
      </c>
      <c r="E62" s="2">
        <v>0.95</v>
      </c>
      <c r="F62" s="2">
        <v>0.91199999999999992</v>
      </c>
      <c r="G62" t="s">
        <v>49</v>
      </c>
      <c r="H62" t="s">
        <v>50</v>
      </c>
      <c r="I62" s="2">
        <v>1</v>
      </c>
      <c r="J62" s="2" t="s">
        <v>51</v>
      </c>
      <c r="K62" s="2">
        <v>1</v>
      </c>
      <c r="L62" s="2">
        <v>0.91199999999999992</v>
      </c>
      <c r="M62" s="9">
        <v>8.4917824074074062E-3</v>
      </c>
      <c r="N62" s="9">
        <v>7.7445055555555534E-3</v>
      </c>
      <c r="O62" s="2">
        <v>91.516027214406137</v>
      </c>
      <c r="P62">
        <v>17</v>
      </c>
      <c r="Q62" s="10">
        <v>4.5070987499999989E-3</v>
      </c>
    </row>
    <row r="63" spans="1:17" x14ac:dyDescent="0.2">
      <c r="A63">
        <v>60</v>
      </c>
      <c r="B63">
        <v>24</v>
      </c>
      <c r="C63" t="s">
        <v>206</v>
      </c>
      <c r="D63">
        <v>14</v>
      </c>
      <c r="E63" s="2">
        <v>0.79800000000000004</v>
      </c>
      <c r="F63" s="2">
        <v>0.874</v>
      </c>
      <c r="G63" t="s">
        <v>73</v>
      </c>
      <c r="H63" t="s">
        <v>50</v>
      </c>
      <c r="I63" s="2">
        <v>1</v>
      </c>
      <c r="J63" s="2" t="s">
        <v>74</v>
      </c>
      <c r="K63" s="2">
        <v>1.01</v>
      </c>
      <c r="L63" s="2">
        <v>0.88273999999999997</v>
      </c>
      <c r="M63" s="9">
        <v>8.9130787037037043E-3</v>
      </c>
      <c r="N63" s="9">
        <v>7.8679310949074082E-3</v>
      </c>
      <c r="O63" s="2">
        <v>89.69458319006965</v>
      </c>
      <c r="P63">
        <v>18</v>
      </c>
      <c r="Q63" s="10">
        <v>4.2286878482096354E-3</v>
      </c>
    </row>
    <row r="64" spans="1:17" x14ac:dyDescent="0.2">
      <c r="A64">
        <f t="shared" si="0"/>
        <v>60</v>
      </c>
      <c r="B64">
        <v>24</v>
      </c>
      <c r="C64" t="s">
        <v>207</v>
      </c>
      <c r="D64">
        <v>14</v>
      </c>
      <c r="E64" s="2">
        <v>0.89200000000000002</v>
      </c>
      <c r="F64" s="2">
        <v>0.874</v>
      </c>
      <c r="G64" t="s">
        <v>73</v>
      </c>
      <c r="H64" t="s">
        <v>50</v>
      </c>
      <c r="I64" s="2">
        <v>1</v>
      </c>
      <c r="J64" s="2" t="s">
        <v>74</v>
      </c>
      <c r="K64" s="2">
        <v>1.01</v>
      </c>
      <c r="L64" s="2">
        <v>0.88273999999999997</v>
      </c>
      <c r="M64" s="9">
        <v>8.9130787037037043E-3</v>
      </c>
      <c r="N64" s="9">
        <v>7.8679310949074082E-3</v>
      </c>
      <c r="O64" s="2">
        <v>89.69458319006965</v>
      </c>
      <c r="P64">
        <v>18</v>
      </c>
      <c r="Q64" s="10">
        <v>4.2286878482096354E-3</v>
      </c>
    </row>
    <row r="65" spans="1:17" x14ac:dyDescent="0.2">
      <c r="A65">
        <f t="shared" si="0"/>
        <v>60</v>
      </c>
      <c r="B65">
        <v>24</v>
      </c>
      <c r="C65" t="s">
        <v>208</v>
      </c>
      <c r="D65">
        <v>14</v>
      </c>
      <c r="E65" s="2">
        <v>0.89200000000000002</v>
      </c>
      <c r="F65" s="2">
        <v>0.874</v>
      </c>
      <c r="G65" t="s">
        <v>73</v>
      </c>
      <c r="H65" t="s">
        <v>50</v>
      </c>
      <c r="I65" s="2">
        <v>1</v>
      </c>
      <c r="J65" s="2" t="s">
        <v>74</v>
      </c>
      <c r="K65" s="2">
        <v>1.01</v>
      </c>
      <c r="L65" s="2">
        <v>0.88273999999999997</v>
      </c>
      <c r="M65" s="9">
        <v>8.9130787037037043E-3</v>
      </c>
      <c r="N65" s="9">
        <v>7.8679310949074082E-3</v>
      </c>
      <c r="O65" s="2">
        <v>89.69458319006965</v>
      </c>
      <c r="P65">
        <v>18</v>
      </c>
      <c r="Q65" s="10">
        <v>4.2286878482096354E-3</v>
      </c>
    </row>
    <row r="66" spans="1:17" x14ac:dyDescent="0.2">
      <c r="A66">
        <f t="shared" si="0"/>
        <v>60</v>
      </c>
      <c r="B66">
        <v>24</v>
      </c>
      <c r="C66" t="s">
        <v>209</v>
      </c>
      <c r="D66">
        <v>15</v>
      </c>
      <c r="E66" s="2">
        <v>0.91400000000000003</v>
      </c>
      <c r="F66" s="2">
        <v>0.874</v>
      </c>
      <c r="G66" t="s">
        <v>73</v>
      </c>
      <c r="H66" t="s">
        <v>50</v>
      </c>
      <c r="I66" s="2">
        <v>1</v>
      </c>
      <c r="J66" s="2" t="s">
        <v>74</v>
      </c>
      <c r="K66" s="2">
        <v>1.01</v>
      </c>
      <c r="L66" s="2">
        <v>0.88273999999999997</v>
      </c>
      <c r="M66" s="9">
        <v>8.9130787037037043E-3</v>
      </c>
      <c r="N66" s="9">
        <v>7.8679310949074082E-3</v>
      </c>
      <c r="O66" s="2">
        <v>89.69458319006965</v>
      </c>
      <c r="P66">
        <v>18</v>
      </c>
      <c r="Q66" s="10">
        <v>4.2286878482096354E-3</v>
      </c>
    </row>
    <row r="67" spans="1:17" x14ac:dyDescent="0.2">
      <c r="A67">
        <v>64</v>
      </c>
      <c r="B67">
        <v>14</v>
      </c>
      <c r="C67" t="s">
        <v>171</v>
      </c>
      <c r="D67">
        <v>15</v>
      </c>
      <c r="E67" s="2">
        <v>0.81799999999999995</v>
      </c>
      <c r="F67" s="2">
        <v>0.83774999999999999</v>
      </c>
      <c r="G67" t="s">
        <v>175</v>
      </c>
      <c r="H67" t="s">
        <v>41</v>
      </c>
      <c r="I67" s="2">
        <v>1.1100000000000001</v>
      </c>
      <c r="J67" s="2" t="s">
        <v>21</v>
      </c>
      <c r="K67" s="2">
        <v>1.02</v>
      </c>
      <c r="L67" s="2">
        <v>0.94850055000000011</v>
      </c>
      <c r="M67" s="9">
        <v>8.3175925925925952E-3</v>
      </c>
      <c r="N67" s="9">
        <v>7.8892411487500036E-3</v>
      </c>
      <c r="O67" s="2">
        <v>89.380101516068351</v>
      </c>
      <c r="P67">
        <v>18</v>
      </c>
      <c r="Q67" s="10">
        <v>4.2286878482096354E-3</v>
      </c>
    </row>
    <row r="68" spans="1:17" x14ac:dyDescent="0.2">
      <c r="A68">
        <f t="shared" si="0"/>
        <v>64</v>
      </c>
      <c r="B68">
        <v>14</v>
      </c>
      <c r="C68" t="s">
        <v>155</v>
      </c>
      <c r="D68">
        <v>15</v>
      </c>
      <c r="E68" s="2">
        <v>0.81799999999999995</v>
      </c>
      <c r="F68" s="2">
        <v>0.83774999999999999</v>
      </c>
      <c r="G68" t="s">
        <v>175</v>
      </c>
      <c r="H68" t="s">
        <v>41</v>
      </c>
      <c r="I68" s="2">
        <v>1.1100000000000001</v>
      </c>
      <c r="J68" s="2" t="s">
        <v>21</v>
      </c>
      <c r="K68" s="2">
        <v>1.02</v>
      </c>
      <c r="L68" s="2">
        <v>0.94850055000000011</v>
      </c>
      <c r="M68" s="9">
        <v>8.3175925925925952E-3</v>
      </c>
      <c r="N68" s="9">
        <v>7.8892411487500036E-3</v>
      </c>
      <c r="O68" s="2">
        <v>89.380101516068351</v>
      </c>
      <c r="P68">
        <v>18</v>
      </c>
      <c r="Q68" s="10">
        <v>4.2286878482096354E-3</v>
      </c>
    </row>
    <row r="69" spans="1:17" x14ac:dyDescent="0.2">
      <c r="A69">
        <f t="shared" si="0"/>
        <v>64</v>
      </c>
      <c r="B69">
        <v>14</v>
      </c>
      <c r="C69" t="s">
        <v>145</v>
      </c>
      <c r="D69">
        <v>17</v>
      </c>
      <c r="E69" s="2">
        <v>0.85</v>
      </c>
      <c r="F69" s="2">
        <v>0.83774999999999999</v>
      </c>
      <c r="G69" t="s">
        <v>175</v>
      </c>
      <c r="H69" t="s">
        <v>41</v>
      </c>
      <c r="I69" s="2">
        <v>1.1100000000000001</v>
      </c>
      <c r="J69" s="2" t="s">
        <v>21</v>
      </c>
      <c r="K69" s="2">
        <v>1.02</v>
      </c>
      <c r="L69" s="2">
        <v>0.94850055000000011</v>
      </c>
      <c r="M69" s="9">
        <v>8.3175925925925952E-3</v>
      </c>
      <c r="N69" s="9">
        <v>7.8892411487500036E-3</v>
      </c>
      <c r="O69" s="2">
        <v>89.380101516068351</v>
      </c>
      <c r="P69">
        <v>18</v>
      </c>
      <c r="Q69" s="10">
        <v>4.2286878482096354E-3</v>
      </c>
    </row>
    <row r="70" spans="1:17" x14ac:dyDescent="0.2">
      <c r="A70">
        <f t="shared" si="0"/>
        <v>64</v>
      </c>
      <c r="B70">
        <v>14</v>
      </c>
      <c r="C70" t="s">
        <v>59</v>
      </c>
      <c r="D70">
        <v>18</v>
      </c>
      <c r="E70" s="2">
        <v>0.86499999999999999</v>
      </c>
      <c r="F70" s="2">
        <v>0.83774999999999999</v>
      </c>
      <c r="G70" t="s">
        <v>175</v>
      </c>
      <c r="H70" t="s">
        <v>41</v>
      </c>
      <c r="I70" s="2">
        <v>1.1100000000000001</v>
      </c>
      <c r="J70" s="2" t="s">
        <v>21</v>
      </c>
      <c r="K70" s="2">
        <v>1.02</v>
      </c>
      <c r="L70" s="2">
        <v>0.94850055000000011</v>
      </c>
      <c r="M70" s="9">
        <v>8.3175925925925952E-3</v>
      </c>
      <c r="N70" s="9">
        <v>7.8892411487500036E-3</v>
      </c>
      <c r="O70" s="2">
        <v>89.380101516068351</v>
      </c>
      <c r="P70">
        <v>18</v>
      </c>
      <c r="Q70" s="10">
        <v>4.2286878482096354E-3</v>
      </c>
    </row>
    <row r="71" spans="1:17" x14ac:dyDescent="0.2">
      <c r="A71">
        <v>68</v>
      </c>
      <c r="B71">
        <v>15</v>
      </c>
      <c r="C71" t="s">
        <v>210</v>
      </c>
      <c r="D71">
        <v>14</v>
      </c>
      <c r="E71" s="2">
        <v>0.79800000000000004</v>
      </c>
      <c r="F71" s="2">
        <v>0.79900000000000004</v>
      </c>
      <c r="G71" t="s">
        <v>152</v>
      </c>
      <c r="H71" t="s">
        <v>50</v>
      </c>
      <c r="I71" s="2">
        <v>1</v>
      </c>
      <c r="J71" s="2" t="s">
        <v>58</v>
      </c>
      <c r="K71" s="2">
        <v>0.99</v>
      </c>
      <c r="L71" s="2">
        <v>0.79100999999999999</v>
      </c>
      <c r="M71" s="9">
        <v>1.0231134259259263E-2</v>
      </c>
      <c r="N71" s="9">
        <v>8.0929295104166694E-3</v>
      </c>
      <c r="O71" s="2">
        <v>86.374184336099688</v>
      </c>
      <c r="P71">
        <v>19</v>
      </c>
      <c r="Q71" s="10">
        <v>3.8603927250000034E-3</v>
      </c>
    </row>
    <row r="72" spans="1:17" x14ac:dyDescent="0.2">
      <c r="A72">
        <f t="shared" ref="A72:A84" si="1">A71</f>
        <v>68</v>
      </c>
      <c r="B72">
        <v>15</v>
      </c>
      <c r="C72" t="s">
        <v>211</v>
      </c>
      <c r="D72">
        <v>12</v>
      </c>
      <c r="E72" s="2">
        <v>0.76400000000000001</v>
      </c>
      <c r="F72" s="2">
        <v>0.79900000000000004</v>
      </c>
      <c r="G72" t="s">
        <v>152</v>
      </c>
      <c r="H72" t="s">
        <v>50</v>
      </c>
      <c r="I72" s="2">
        <v>1</v>
      </c>
      <c r="J72" s="2" t="s">
        <v>58</v>
      </c>
      <c r="K72" s="2">
        <v>0.99</v>
      </c>
      <c r="L72" s="2">
        <v>0.79100999999999999</v>
      </c>
      <c r="M72" s="9">
        <v>1.0231134259259263E-2</v>
      </c>
      <c r="N72" s="9">
        <v>8.0929295104166694E-3</v>
      </c>
      <c r="O72" s="2">
        <v>86.374184336099688</v>
      </c>
      <c r="P72">
        <v>19</v>
      </c>
      <c r="Q72" s="10">
        <v>3.8603927250000034E-3</v>
      </c>
    </row>
    <row r="73" spans="1:17" x14ac:dyDescent="0.2">
      <c r="A73">
        <f t="shared" si="1"/>
        <v>68</v>
      </c>
      <c r="B73">
        <v>15</v>
      </c>
      <c r="C73" t="s">
        <v>212</v>
      </c>
      <c r="D73">
        <v>16</v>
      </c>
      <c r="E73" s="2">
        <v>0.83599999999999997</v>
      </c>
      <c r="F73" s="2">
        <v>0.79900000000000004</v>
      </c>
      <c r="G73" t="s">
        <v>152</v>
      </c>
      <c r="H73" t="s">
        <v>50</v>
      </c>
      <c r="I73" s="2">
        <v>1</v>
      </c>
      <c r="J73" s="2" t="s">
        <v>58</v>
      </c>
      <c r="K73" s="2">
        <v>0.99</v>
      </c>
      <c r="L73" s="2">
        <v>0.79100999999999999</v>
      </c>
      <c r="M73" s="9">
        <v>1.0231134259259263E-2</v>
      </c>
      <c r="N73" s="9">
        <v>8.0929295104166694E-3</v>
      </c>
      <c r="O73" s="2">
        <v>86.374184336099688</v>
      </c>
      <c r="P73">
        <v>20</v>
      </c>
      <c r="Q73" s="10">
        <v>4.1911268229166731E-3</v>
      </c>
    </row>
    <row r="74" spans="1:17" x14ac:dyDescent="0.2">
      <c r="A74">
        <f t="shared" si="1"/>
        <v>68</v>
      </c>
      <c r="B74">
        <v>15</v>
      </c>
      <c r="C74" t="s">
        <v>213</v>
      </c>
      <c r="D74">
        <v>14</v>
      </c>
      <c r="E74" s="2">
        <v>0.79800000000000004</v>
      </c>
      <c r="F74" s="2">
        <v>0.79900000000000004</v>
      </c>
      <c r="G74" t="s">
        <v>152</v>
      </c>
      <c r="H74" t="s">
        <v>50</v>
      </c>
      <c r="I74" s="2">
        <v>1</v>
      </c>
      <c r="J74" s="2" t="s">
        <v>58</v>
      </c>
      <c r="K74" s="2">
        <v>0.99</v>
      </c>
      <c r="L74" s="2">
        <v>0.79100999999999999</v>
      </c>
      <c r="M74" s="9">
        <v>1.0231134259259263E-2</v>
      </c>
      <c r="N74" s="9">
        <v>8.0929295104166694E-3</v>
      </c>
      <c r="O74" s="2">
        <v>86.374184336099688</v>
      </c>
      <c r="P74">
        <v>20</v>
      </c>
      <c r="Q74" s="10">
        <v>4.1911268229166731E-3</v>
      </c>
    </row>
    <row r="75" spans="1:17" x14ac:dyDescent="0.2">
      <c r="A75">
        <v>72</v>
      </c>
      <c r="B75">
        <v>3</v>
      </c>
      <c r="C75" t="s">
        <v>214</v>
      </c>
      <c r="D75">
        <v>27</v>
      </c>
      <c r="E75" s="2">
        <v>0.89500000000000002</v>
      </c>
      <c r="F75" s="2">
        <v>0.89050000000000007</v>
      </c>
      <c r="G75" t="s">
        <v>124</v>
      </c>
      <c r="H75" t="s">
        <v>46</v>
      </c>
      <c r="I75" s="2">
        <v>1.01776</v>
      </c>
      <c r="J75" s="2" t="s">
        <v>21</v>
      </c>
      <c r="K75" s="2">
        <v>1.02</v>
      </c>
      <c r="L75" s="2">
        <v>0.92444158560000012</v>
      </c>
      <c r="M75" s="9">
        <v>8.8651620370370325E-3</v>
      </c>
      <c r="N75" s="9">
        <v>8.1953244501194421E-3</v>
      </c>
      <c r="O75" s="2">
        <v>84.863097959460674</v>
      </c>
      <c r="P75">
        <v>21</v>
      </c>
      <c r="Q75" s="10">
        <v>4.8785313122106481E-3</v>
      </c>
    </row>
    <row r="76" spans="1:17" x14ac:dyDescent="0.2">
      <c r="A76">
        <f t="shared" si="1"/>
        <v>72</v>
      </c>
      <c r="B76">
        <v>3</v>
      </c>
      <c r="C76" t="s">
        <v>215</v>
      </c>
      <c r="D76">
        <v>29</v>
      </c>
      <c r="E76" s="2">
        <v>0.88600000000000001</v>
      </c>
      <c r="F76" s="2">
        <v>0.89050000000000007</v>
      </c>
      <c r="G76" t="s">
        <v>124</v>
      </c>
      <c r="H76" t="s">
        <v>46</v>
      </c>
      <c r="I76" s="2">
        <v>1.01776</v>
      </c>
      <c r="J76" s="2" t="s">
        <v>21</v>
      </c>
      <c r="K76" s="2">
        <v>1.02</v>
      </c>
      <c r="L76" s="2">
        <v>0.92444158560000012</v>
      </c>
      <c r="M76" s="9">
        <v>8.8651620370370325E-3</v>
      </c>
      <c r="N76" s="9">
        <v>8.1953244501194421E-3</v>
      </c>
      <c r="O76" s="2">
        <v>84.863097959460674</v>
      </c>
      <c r="P76">
        <v>21</v>
      </c>
      <c r="Q76" s="10">
        <v>4.8785313122106481E-3</v>
      </c>
    </row>
    <row r="77" spans="1:17" x14ac:dyDescent="0.2">
      <c r="A77">
        <v>74</v>
      </c>
      <c r="B77">
        <v>20</v>
      </c>
      <c r="C77" t="s">
        <v>216</v>
      </c>
      <c r="D77">
        <v>22</v>
      </c>
      <c r="E77" s="2">
        <v>1</v>
      </c>
      <c r="F77" s="2">
        <v>0.90800000000000003</v>
      </c>
      <c r="G77" t="s">
        <v>217</v>
      </c>
      <c r="H77" t="s">
        <v>218</v>
      </c>
      <c r="I77" s="2">
        <v>1.0925</v>
      </c>
      <c r="J77" s="2" t="s">
        <v>21</v>
      </c>
      <c r="K77" s="2">
        <v>1.02</v>
      </c>
      <c r="L77" s="2">
        <v>1.0118297999999999</v>
      </c>
      <c r="M77" s="9">
        <v>8.2984953703703727E-3</v>
      </c>
      <c r="N77" s="9">
        <v>8.3966649109027784E-3</v>
      </c>
      <c r="O77" s="2">
        <v>81.891829767506422</v>
      </c>
      <c r="P77">
        <v>22</v>
      </c>
      <c r="Q77" s="10">
        <v>4.7983501041666621E-3</v>
      </c>
    </row>
    <row r="78" spans="1:17" x14ac:dyDescent="0.2">
      <c r="A78">
        <f t="shared" si="1"/>
        <v>74</v>
      </c>
      <c r="B78">
        <v>20</v>
      </c>
      <c r="C78" t="s">
        <v>219</v>
      </c>
      <c r="D78">
        <v>49</v>
      </c>
      <c r="E78" s="2">
        <v>0.84199999999999997</v>
      </c>
      <c r="F78" s="2">
        <v>0.90800000000000003</v>
      </c>
      <c r="G78" t="s">
        <v>217</v>
      </c>
      <c r="H78" t="s">
        <v>218</v>
      </c>
      <c r="I78" s="2">
        <v>1.0925</v>
      </c>
      <c r="J78" s="2" t="s">
        <v>21</v>
      </c>
      <c r="K78" s="2">
        <v>1.02</v>
      </c>
      <c r="L78" s="2">
        <v>1.0118297999999999</v>
      </c>
      <c r="M78" s="9">
        <v>8.2984953703703727E-3</v>
      </c>
      <c r="N78" s="9">
        <v>8.3966649109027784E-3</v>
      </c>
      <c r="O78" s="2">
        <v>81.891829767506422</v>
      </c>
      <c r="P78">
        <v>22</v>
      </c>
      <c r="Q78" s="10">
        <v>4.7983501041666621E-3</v>
      </c>
    </row>
    <row r="79" spans="1:17" x14ac:dyDescent="0.2">
      <c r="A79">
        <f t="shared" si="1"/>
        <v>74</v>
      </c>
      <c r="B79">
        <v>20</v>
      </c>
      <c r="C79" t="s">
        <v>220</v>
      </c>
      <c r="D79">
        <v>21</v>
      </c>
      <c r="E79" s="2">
        <v>0.89500000000000002</v>
      </c>
      <c r="F79" s="2">
        <v>0.90800000000000003</v>
      </c>
      <c r="G79" t="s">
        <v>217</v>
      </c>
      <c r="H79" t="s">
        <v>218</v>
      </c>
      <c r="I79" s="2">
        <v>1.0925</v>
      </c>
      <c r="J79" s="2" t="s">
        <v>21</v>
      </c>
      <c r="K79" s="2">
        <v>1.02</v>
      </c>
      <c r="L79" s="2">
        <v>1.0118297999999999</v>
      </c>
      <c r="M79" s="9">
        <v>8.2984953703703727E-3</v>
      </c>
      <c r="N79" s="9">
        <v>8.3966649109027784E-3</v>
      </c>
      <c r="O79" s="2">
        <v>81.891829767506422</v>
      </c>
      <c r="P79">
        <v>22</v>
      </c>
      <c r="Q79" s="10">
        <v>4.7983501041666621E-3</v>
      </c>
    </row>
    <row r="80" spans="1:17" x14ac:dyDescent="0.2">
      <c r="A80">
        <f t="shared" si="1"/>
        <v>74</v>
      </c>
      <c r="B80">
        <v>20</v>
      </c>
      <c r="C80" t="s">
        <v>221</v>
      </c>
      <c r="D80">
        <v>22</v>
      </c>
      <c r="E80" s="2">
        <v>0.89500000000000002</v>
      </c>
      <c r="F80" s="2">
        <v>0.90800000000000003</v>
      </c>
      <c r="G80" t="s">
        <v>217</v>
      </c>
      <c r="H80" t="s">
        <v>218</v>
      </c>
      <c r="I80" s="2">
        <v>1.0925</v>
      </c>
      <c r="J80" s="2" t="s">
        <v>21</v>
      </c>
      <c r="K80" s="2">
        <v>1.02</v>
      </c>
      <c r="L80" s="2">
        <v>1.0118297999999999</v>
      </c>
      <c r="M80" s="9">
        <v>8.2984953703703727E-3</v>
      </c>
      <c r="N80" s="9">
        <v>8.3966649109027784E-3</v>
      </c>
      <c r="O80" s="2">
        <v>81.891829767506422</v>
      </c>
      <c r="P80">
        <v>22</v>
      </c>
      <c r="Q80" s="10">
        <v>4.7983501041666621E-3</v>
      </c>
    </row>
    <row r="81" spans="1:17" x14ac:dyDescent="0.2">
      <c r="A81">
        <v>78</v>
      </c>
      <c r="B81">
        <v>18</v>
      </c>
      <c r="C81" t="s">
        <v>222</v>
      </c>
      <c r="D81">
        <v>43</v>
      </c>
      <c r="E81" s="2">
        <v>0.97</v>
      </c>
      <c r="F81" s="2">
        <v>0.93100000000000005</v>
      </c>
      <c r="G81" t="s">
        <v>121</v>
      </c>
      <c r="H81" t="s">
        <v>38</v>
      </c>
      <c r="I81" s="2">
        <v>1.0825</v>
      </c>
      <c r="J81" s="2" t="s">
        <v>51</v>
      </c>
      <c r="K81" s="2">
        <v>1</v>
      </c>
      <c r="L81" s="2">
        <v>1.0078075</v>
      </c>
      <c r="M81" s="9">
        <v>8.4038194444444464E-3</v>
      </c>
      <c r="N81" s="9">
        <v>8.4694322647569462E-3</v>
      </c>
      <c r="O81" s="2">
        <v>80.81797047922241</v>
      </c>
      <c r="P81">
        <v>23</v>
      </c>
      <c r="Q81" s="10">
        <v>4.0435606249999987E-3</v>
      </c>
    </row>
    <row r="82" spans="1:17" x14ac:dyDescent="0.2">
      <c r="A82">
        <f t="shared" si="1"/>
        <v>78</v>
      </c>
      <c r="B82">
        <v>18</v>
      </c>
      <c r="C82" t="s">
        <v>223</v>
      </c>
      <c r="D82">
        <v>14</v>
      </c>
      <c r="E82" s="2">
        <v>0.89200000000000002</v>
      </c>
      <c r="F82" s="2">
        <v>0.93100000000000005</v>
      </c>
      <c r="G82" t="s">
        <v>121</v>
      </c>
      <c r="H82" t="s">
        <v>38</v>
      </c>
      <c r="I82" s="2">
        <v>1.0825</v>
      </c>
      <c r="J82" s="2" t="s">
        <v>51</v>
      </c>
      <c r="K82" s="2">
        <v>1</v>
      </c>
      <c r="L82" s="2">
        <v>1.0078075</v>
      </c>
      <c r="M82" s="9">
        <v>8.4038194444444464E-3</v>
      </c>
      <c r="N82" s="9">
        <v>8.4694322647569462E-3</v>
      </c>
      <c r="O82" s="2">
        <v>80.81797047922241</v>
      </c>
      <c r="P82">
        <v>23</v>
      </c>
      <c r="Q82" s="10">
        <v>4.0435606249999987E-3</v>
      </c>
    </row>
    <row r="83" spans="1:17" x14ac:dyDescent="0.2">
      <c r="A83">
        <v>80</v>
      </c>
      <c r="B83">
        <v>2</v>
      </c>
      <c r="C83" t="s">
        <v>99</v>
      </c>
      <c r="D83">
        <v>49</v>
      </c>
      <c r="E83" s="2">
        <v>0.94</v>
      </c>
      <c r="F83" s="2">
        <v>0.91199999999999992</v>
      </c>
      <c r="G83" t="s">
        <v>224</v>
      </c>
      <c r="H83" t="s">
        <v>38</v>
      </c>
      <c r="I83" s="2">
        <v>1.0825</v>
      </c>
      <c r="J83" s="2" t="s">
        <v>74</v>
      </c>
      <c r="K83" s="2">
        <v>1.01</v>
      </c>
      <c r="L83" s="2">
        <v>0.99711240000000001</v>
      </c>
      <c r="M83" s="9">
        <v>8.7995370370370363E-3</v>
      </c>
      <c r="N83" s="9">
        <v>8.7741274938888877E-3</v>
      </c>
      <c r="O83" s="2">
        <v>76.321451304498851</v>
      </c>
      <c r="P83">
        <v>24</v>
      </c>
      <c r="Q83" s="10">
        <v>4.2246476388888904E-3</v>
      </c>
    </row>
    <row r="84" spans="1:17" x14ac:dyDescent="0.2">
      <c r="A84">
        <f t="shared" si="1"/>
        <v>80</v>
      </c>
      <c r="B84">
        <v>2</v>
      </c>
      <c r="C84" t="s">
        <v>100</v>
      </c>
      <c r="D84">
        <v>57</v>
      </c>
      <c r="E84" s="2">
        <v>0.88400000000000001</v>
      </c>
      <c r="F84" s="2">
        <v>0.91199999999999992</v>
      </c>
      <c r="G84" t="s">
        <v>224</v>
      </c>
      <c r="H84" t="s">
        <v>38</v>
      </c>
      <c r="I84" s="2">
        <v>1.0825</v>
      </c>
      <c r="J84" s="2" t="s">
        <v>74</v>
      </c>
      <c r="K84" s="2">
        <v>1.01</v>
      </c>
      <c r="L84" s="2">
        <v>0.99711240000000001</v>
      </c>
      <c r="M84" s="9">
        <v>8.7995370370370363E-3</v>
      </c>
      <c r="N84" s="9">
        <v>8.7741274938888877E-3</v>
      </c>
      <c r="O84" s="2">
        <v>76.321451304498851</v>
      </c>
      <c r="P84">
        <v>25</v>
      </c>
      <c r="Q84" s="10">
        <v>4.069604456018526E-3</v>
      </c>
    </row>
    <row r="85" spans="1:17" x14ac:dyDescent="0.2">
      <c r="M85" s="9"/>
      <c r="N85" s="9"/>
      <c r="Q85" s="10"/>
    </row>
    <row r="86" spans="1:17" x14ac:dyDescent="0.2">
      <c r="M86" s="9"/>
      <c r="N86" s="9"/>
      <c r="Q86" s="10"/>
    </row>
    <row r="87" spans="1:17" x14ac:dyDescent="0.2">
      <c r="M87" s="9"/>
      <c r="N87" s="9"/>
      <c r="Q87" s="10"/>
    </row>
    <row r="88" spans="1:17" x14ac:dyDescent="0.2">
      <c r="M88" s="9"/>
      <c r="N88" s="9"/>
      <c r="Q88" s="10"/>
    </row>
    <row r="89" spans="1:17" x14ac:dyDescent="0.2">
      <c r="M89" s="9"/>
      <c r="N89" s="9"/>
      <c r="Q89" s="10"/>
    </row>
    <row r="90" spans="1:17" x14ac:dyDescent="0.2">
      <c r="M90" s="9"/>
      <c r="N90" s="9"/>
      <c r="Q90" s="10"/>
    </row>
    <row r="91" spans="1:17" x14ac:dyDescent="0.2">
      <c r="M91" s="9"/>
      <c r="N91" s="9"/>
      <c r="Q91" s="10"/>
    </row>
    <row r="92" spans="1:17" x14ac:dyDescent="0.2">
      <c r="M92" s="9"/>
      <c r="N92" s="9"/>
      <c r="Q92" s="10"/>
    </row>
    <row r="93" spans="1:17" x14ac:dyDescent="0.2">
      <c r="M93" s="9"/>
      <c r="N93" s="9"/>
      <c r="Q93" s="10"/>
    </row>
    <row r="94" spans="1:17" x14ac:dyDescent="0.2">
      <c r="M94" s="9"/>
      <c r="N94" s="9"/>
      <c r="Q94" s="10"/>
    </row>
    <row r="95" spans="1:17" x14ac:dyDescent="0.2">
      <c r="M95" s="9"/>
      <c r="N95" s="9"/>
      <c r="Q95" s="10"/>
    </row>
    <row r="96" spans="1:17" x14ac:dyDescent="0.2">
      <c r="M96" s="9"/>
      <c r="N96" s="9"/>
      <c r="Q96" s="10"/>
    </row>
    <row r="97" spans="13:17" x14ac:dyDescent="0.2">
      <c r="M97" s="9"/>
      <c r="N97" s="9"/>
      <c r="Q97" s="10"/>
    </row>
    <row r="98" spans="13:17" x14ac:dyDescent="0.2">
      <c r="M98" s="9"/>
      <c r="N98" s="9"/>
      <c r="Q98" s="10"/>
    </row>
    <row r="99" spans="13:17" x14ac:dyDescent="0.2">
      <c r="M99" s="9"/>
      <c r="N99" s="9"/>
      <c r="Q99" s="10"/>
    </row>
    <row r="100" spans="13:17" x14ac:dyDescent="0.2">
      <c r="M100" s="9"/>
      <c r="N100" s="9"/>
      <c r="Q100" s="10"/>
    </row>
    <row r="101" spans="13:17" x14ac:dyDescent="0.2">
      <c r="M101" s="9"/>
      <c r="N101" s="9"/>
      <c r="Q101" s="10"/>
    </row>
  </sheetData>
  <autoFilter ref="A4:O78" xr:uid="{00000000-0009-0000-0000-000005000000}">
    <sortState xmlns:xlrd2="http://schemas.microsoft.com/office/spreadsheetml/2017/richdata2" ref="A5:O90">
      <sortCondition descending="1" ref="O4:O78"/>
    </sortState>
  </autoFilter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326FC-0E20-4396-9926-40713365EE5C}">
  <sheetPr>
    <tabColor indexed="13"/>
  </sheetPr>
  <dimension ref="A1:W101"/>
  <sheetViews>
    <sheetView topLeftCell="A2" zoomScaleNormal="100" workbookViewId="0">
      <selection activeCell="W2" sqref="W1:W1048576"/>
    </sheetView>
  </sheetViews>
  <sheetFormatPr defaultColWidth="8.85546875" defaultRowHeight="12.75" outlineLevelCol="1" x14ac:dyDescent="0.2"/>
  <cols>
    <col min="1" max="1" width="7" customWidth="1" outlineLevel="1"/>
    <col min="2" max="2" width="13.28515625" hidden="1" customWidth="1" outlineLevel="1"/>
    <col min="3" max="3" width="20.7109375" customWidth="1"/>
    <col min="4" max="4" width="8.28515625" hidden="1" customWidth="1" outlineLevel="1"/>
    <col min="5" max="5" width="13.85546875" style="2" hidden="1" customWidth="1" outlineLevel="1"/>
    <col min="6" max="6" width="14.28515625" style="2" hidden="1" customWidth="1" outlineLevel="1" collapsed="1"/>
    <col min="7" max="7" width="22.5703125" bestFit="1" customWidth="1" collapsed="1"/>
    <col min="8" max="8" width="5.7109375" bestFit="1" customWidth="1"/>
    <col min="9" max="11" width="12.85546875" style="2" hidden="1" customWidth="1" outlineLevel="1"/>
    <col min="12" max="12" width="14.7109375" style="2" customWidth="1" collapsed="1"/>
    <col min="13" max="13" width="13.85546875" bestFit="1" customWidth="1"/>
    <col min="14" max="14" width="18" bestFit="1" customWidth="1"/>
    <col min="15" max="15" width="13.85546875" style="2" customWidth="1"/>
    <col min="16" max="16" width="15.42578125" hidden="1" customWidth="1" outlineLevel="1"/>
    <col min="17" max="17" width="13.85546875" hidden="1" customWidth="1" outlineLevel="1"/>
    <col min="18" max="18" width="8.85546875" hidden="1" customWidth="1" outlineLevel="1"/>
    <col min="19" max="19" width="9" hidden="1" customWidth="1" outlineLevel="1"/>
    <col min="20" max="20" width="10.7109375" hidden="1" customWidth="1" outlineLevel="1"/>
    <col min="21" max="22" width="8.85546875" hidden="1" customWidth="1" outlineLevel="1"/>
    <col min="23" max="23" width="8.85546875" collapsed="1"/>
  </cols>
  <sheetData>
    <row r="1" spans="1:21" ht="20.25" x14ac:dyDescent="0.3">
      <c r="A1" s="1" t="s">
        <v>0</v>
      </c>
    </row>
    <row r="2" spans="1:21" x14ac:dyDescent="0.2">
      <c r="C2" t="s">
        <v>225</v>
      </c>
    </row>
    <row r="4" spans="1:21" s="7" customFormat="1" ht="38.25" x14ac:dyDescent="0.2">
      <c r="A4" s="3" t="s">
        <v>226</v>
      </c>
      <c r="B4" s="3" t="s">
        <v>1</v>
      </c>
      <c r="C4" s="4" t="s">
        <v>2</v>
      </c>
      <c r="D4" s="3" t="s">
        <v>3</v>
      </c>
      <c r="E4" s="5" t="s">
        <v>4</v>
      </c>
      <c r="F4" s="6" t="s">
        <v>5</v>
      </c>
      <c r="G4" s="4" t="s">
        <v>6</v>
      </c>
      <c r="H4" s="4" t="s">
        <v>7</v>
      </c>
      <c r="I4" s="5" t="s">
        <v>8</v>
      </c>
      <c r="J4" s="5" t="s">
        <v>9</v>
      </c>
      <c r="K4" s="5" t="s">
        <v>10</v>
      </c>
      <c r="L4" s="6" t="s">
        <v>11</v>
      </c>
      <c r="M4" s="4" t="s">
        <v>12</v>
      </c>
      <c r="N4" s="4" t="s">
        <v>13</v>
      </c>
      <c r="O4" s="6" t="s">
        <v>14</v>
      </c>
      <c r="P4" s="3" t="s">
        <v>15</v>
      </c>
      <c r="Q4" s="3" t="s">
        <v>16</v>
      </c>
      <c r="S4" s="7" t="s">
        <v>17</v>
      </c>
      <c r="T4" s="8">
        <v>6.5084687849999833E-3</v>
      </c>
    </row>
    <row r="5" spans="1:21" x14ac:dyDescent="0.2">
      <c r="A5">
        <v>1</v>
      </c>
      <c r="B5">
        <v>1</v>
      </c>
      <c r="C5" t="s">
        <v>34</v>
      </c>
      <c r="D5">
        <v>44</v>
      </c>
      <c r="E5" s="2">
        <v>0.94</v>
      </c>
      <c r="F5" s="2">
        <v>0.94</v>
      </c>
      <c r="G5" t="s">
        <v>136</v>
      </c>
      <c r="H5" t="s">
        <v>35</v>
      </c>
      <c r="I5" s="2">
        <v>1</v>
      </c>
      <c r="J5" s="2" t="s">
        <v>21</v>
      </c>
      <c r="K5" s="2">
        <v>1.02</v>
      </c>
      <c r="L5" s="2">
        <v>0.95879999999999999</v>
      </c>
      <c r="M5" s="9">
        <v>6.2729166666666628E-3</v>
      </c>
      <c r="N5" s="9">
        <v>6.0144724999999961E-3</v>
      </c>
      <c r="O5" s="2">
        <v>110</v>
      </c>
      <c r="P5">
        <v>1</v>
      </c>
      <c r="Q5" s="10">
        <v>6.0144724999999961E-3</v>
      </c>
      <c r="S5" t="s">
        <v>22</v>
      </c>
      <c r="T5" s="11">
        <v>6.7677062818750017E-3</v>
      </c>
      <c r="U5" t="s">
        <v>23</v>
      </c>
    </row>
    <row r="6" spans="1:21" x14ac:dyDescent="0.2">
      <c r="A6">
        <v>2</v>
      </c>
      <c r="B6">
        <v>7</v>
      </c>
      <c r="C6" t="s">
        <v>39</v>
      </c>
      <c r="D6">
        <v>16</v>
      </c>
      <c r="E6" s="2">
        <v>0.93400000000000005</v>
      </c>
      <c r="F6" s="2">
        <v>0.93400000000000005</v>
      </c>
      <c r="G6" t="s">
        <v>227</v>
      </c>
      <c r="H6" t="s">
        <v>38</v>
      </c>
      <c r="I6" s="2">
        <v>1.0825</v>
      </c>
      <c r="J6" s="2" t="s">
        <v>21</v>
      </c>
      <c r="K6" s="2">
        <v>1.02</v>
      </c>
      <c r="L6" s="2">
        <v>1.0312760999999999</v>
      </c>
      <c r="M6" s="9">
        <v>6.0828703703703635E-3</v>
      </c>
      <c r="N6" s="9">
        <v>6.2731188323611039E-3</v>
      </c>
      <c r="O6" s="2">
        <v>106.56618783457553</v>
      </c>
      <c r="P6">
        <v>2</v>
      </c>
      <c r="Q6" s="10">
        <v>6.5276113906249994E-3</v>
      </c>
      <c r="T6" s="12"/>
    </row>
    <row r="7" spans="1:21" x14ac:dyDescent="0.2">
      <c r="A7">
        <f t="shared" ref="A7:A70" si="0">A6</f>
        <v>2</v>
      </c>
      <c r="B7">
        <v>7</v>
      </c>
      <c r="C7" t="s">
        <v>18</v>
      </c>
      <c r="D7">
        <v>16</v>
      </c>
      <c r="E7" s="2">
        <v>0.93400000000000005</v>
      </c>
      <c r="F7" s="2">
        <v>0.93400000000000005</v>
      </c>
      <c r="G7" t="s">
        <v>227</v>
      </c>
      <c r="H7" t="s">
        <v>38</v>
      </c>
      <c r="I7" s="2">
        <v>1.0825</v>
      </c>
      <c r="J7" s="2" t="s">
        <v>21</v>
      </c>
      <c r="K7" s="2">
        <v>1.02</v>
      </c>
      <c r="L7" s="2">
        <v>1.0312760999999999</v>
      </c>
      <c r="M7" s="9">
        <v>6.0828703703703635E-3</v>
      </c>
      <c r="N7" s="9">
        <v>6.2731188323611039E-3</v>
      </c>
      <c r="O7" s="2">
        <v>106.56618783457553</v>
      </c>
      <c r="P7">
        <v>2</v>
      </c>
      <c r="Q7" s="10">
        <v>6.5276113906249994E-3</v>
      </c>
      <c r="S7" s="13" t="s">
        <v>26</v>
      </c>
      <c r="T7" s="12"/>
    </row>
    <row r="8" spans="1:21" x14ac:dyDescent="0.2">
      <c r="A8">
        <v>3</v>
      </c>
      <c r="B8">
        <v>10</v>
      </c>
      <c r="C8" t="s">
        <v>32</v>
      </c>
      <c r="D8">
        <v>15</v>
      </c>
      <c r="E8" s="2">
        <v>0.81799999999999995</v>
      </c>
      <c r="F8" s="2">
        <v>0.876</v>
      </c>
      <c r="G8" t="s">
        <v>228</v>
      </c>
      <c r="H8" t="s">
        <v>38</v>
      </c>
      <c r="I8" s="2">
        <v>1.0825</v>
      </c>
      <c r="J8" s="2" t="s">
        <v>21</v>
      </c>
      <c r="K8" s="2">
        <v>1.02</v>
      </c>
      <c r="L8" s="2">
        <v>0.96723539999999997</v>
      </c>
      <c r="M8" s="9">
        <v>6.5922453703703768E-3</v>
      </c>
      <c r="N8" s="9">
        <v>6.376253087708339E-3</v>
      </c>
      <c r="O8" s="2">
        <v>105.19696810719546</v>
      </c>
      <c r="P8">
        <v>2</v>
      </c>
      <c r="Q8" s="10">
        <v>6.5277777777777782E-3</v>
      </c>
    </row>
    <row r="9" spans="1:21" x14ac:dyDescent="0.2">
      <c r="A9">
        <f t="shared" si="0"/>
        <v>3</v>
      </c>
      <c r="B9">
        <v>10</v>
      </c>
      <c r="C9" t="s">
        <v>126</v>
      </c>
      <c r="D9">
        <v>16</v>
      </c>
      <c r="E9" s="2">
        <v>0.93400000000000005</v>
      </c>
      <c r="F9" s="2">
        <v>0.876</v>
      </c>
      <c r="G9" t="s">
        <v>228</v>
      </c>
      <c r="H9" t="s">
        <v>38</v>
      </c>
      <c r="I9" s="2">
        <v>1.0825</v>
      </c>
      <c r="J9" s="2" t="s">
        <v>21</v>
      </c>
      <c r="K9" s="2">
        <v>1.02</v>
      </c>
      <c r="L9" s="2">
        <v>0.96723539999999997</v>
      </c>
      <c r="M9" s="9">
        <v>6.5922453703703768E-3</v>
      </c>
      <c r="N9" s="9">
        <v>6.376253087708339E-3</v>
      </c>
      <c r="O9" s="2">
        <v>105.19696810719546</v>
      </c>
      <c r="P9">
        <v>2</v>
      </c>
      <c r="Q9" s="10">
        <v>6.5276113906249994E-3</v>
      </c>
    </row>
    <row r="10" spans="1:21" x14ac:dyDescent="0.2">
      <c r="A10">
        <v>4</v>
      </c>
      <c r="B10">
        <v>3</v>
      </c>
      <c r="C10" t="s">
        <v>125</v>
      </c>
      <c r="D10">
        <v>15</v>
      </c>
      <c r="E10" s="2">
        <v>0.91400000000000003</v>
      </c>
      <c r="F10" s="2">
        <v>0.91400000000000003</v>
      </c>
      <c r="G10" t="s">
        <v>138</v>
      </c>
      <c r="H10" t="s">
        <v>38</v>
      </c>
      <c r="I10" s="2">
        <v>1.0825</v>
      </c>
      <c r="J10" s="2" t="s">
        <v>21</v>
      </c>
      <c r="K10" s="2">
        <v>1.02</v>
      </c>
      <c r="L10" s="2">
        <v>1.0091931000000001</v>
      </c>
      <c r="M10" s="9">
        <v>6.3489583333333349E-3</v>
      </c>
      <c r="N10" s="9">
        <v>6.4073249421875023E-3</v>
      </c>
      <c r="O10" s="2">
        <v>104.78445534918005</v>
      </c>
      <c r="P10">
        <v>3</v>
      </c>
      <c r="Q10" s="10">
        <v>6.4073249421875023E-3</v>
      </c>
      <c r="S10" t="s">
        <v>30</v>
      </c>
      <c r="T10" t="s">
        <v>31</v>
      </c>
    </row>
    <row r="11" spans="1:21" x14ac:dyDescent="0.2">
      <c r="A11">
        <f t="shared" si="0"/>
        <v>4</v>
      </c>
      <c r="B11">
        <v>3</v>
      </c>
      <c r="C11" t="s">
        <v>117</v>
      </c>
      <c r="D11">
        <v>15</v>
      </c>
      <c r="E11" s="2">
        <v>0.91400000000000003</v>
      </c>
      <c r="F11" s="2">
        <v>0.91400000000000003</v>
      </c>
      <c r="G11" t="s">
        <v>138</v>
      </c>
      <c r="H11" t="s">
        <v>38</v>
      </c>
      <c r="I11" s="2">
        <v>1.0825</v>
      </c>
      <c r="J11" s="2" t="s">
        <v>21</v>
      </c>
      <c r="K11" s="2">
        <v>1.02</v>
      </c>
      <c r="L11" s="2">
        <v>1.0091931000000001</v>
      </c>
      <c r="M11" s="9">
        <v>6.3489583333333349E-3</v>
      </c>
      <c r="N11" s="9">
        <v>6.4073249421875023E-3</v>
      </c>
      <c r="O11" s="2">
        <v>104.78445534918005</v>
      </c>
      <c r="P11">
        <v>3</v>
      </c>
      <c r="Q11" s="10">
        <v>6.4073249421875023E-3</v>
      </c>
      <c r="S11" s="14">
        <v>6.0144724999999961E-3</v>
      </c>
      <c r="T11" s="14">
        <v>6.7677062818750017E-3</v>
      </c>
    </row>
    <row r="12" spans="1:21" x14ac:dyDescent="0.2">
      <c r="A12">
        <v>5</v>
      </c>
      <c r="B12">
        <v>6</v>
      </c>
      <c r="C12" t="s">
        <v>88</v>
      </c>
      <c r="D12">
        <v>70</v>
      </c>
      <c r="E12" s="2">
        <v>0.81799999999999995</v>
      </c>
      <c r="F12" s="2">
        <v>0.79862500000000003</v>
      </c>
      <c r="G12" t="s">
        <v>229</v>
      </c>
      <c r="H12" t="s">
        <v>20</v>
      </c>
      <c r="I12" s="2">
        <v>1.2124999999999999</v>
      </c>
      <c r="J12" s="2" t="s">
        <v>74</v>
      </c>
      <c r="K12" s="2">
        <v>1.01</v>
      </c>
      <c r="L12" s="2">
        <v>0.97801614062499986</v>
      </c>
      <c r="M12" s="9">
        <v>6.6219907407407408E-3</v>
      </c>
      <c r="N12" s="9">
        <v>6.4764138275137436E-3</v>
      </c>
      <c r="O12" s="2">
        <v>103.86722504182103</v>
      </c>
      <c r="P12">
        <v>4</v>
      </c>
      <c r="Q12" s="10">
        <v>7.3248046579861125E-3</v>
      </c>
    </row>
    <row r="13" spans="1:21" x14ac:dyDescent="0.2">
      <c r="A13">
        <f t="shared" si="0"/>
        <v>5</v>
      </c>
      <c r="B13">
        <v>6</v>
      </c>
      <c r="C13" t="s">
        <v>169</v>
      </c>
      <c r="D13">
        <v>64</v>
      </c>
      <c r="E13" s="2">
        <v>0.85199999999999998</v>
      </c>
      <c r="F13" s="2">
        <v>0.79862500000000003</v>
      </c>
      <c r="G13" t="s">
        <v>229</v>
      </c>
      <c r="H13" t="s">
        <v>20</v>
      </c>
      <c r="I13" s="2">
        <v>1.2124999999999999</v>
      </c>
      <c r="J13" s="2" t="s">
        <v>74</v>
      </c>
      <c r="K13" s="2">
        <v>1.01</v>
      </c>
      <c r="L13" s="2">
        <v>0.97801614062499986</v>
      </c>
      <c r="M13" s="9">
        <v>6.6219907407407408E-3</v>
      </c>
      <c r="N13" s="9">
        <v>6.4764138275137436E-3</v>
      </c>
      <c r="O13" s="2">
        <v>103.86722504182103</v>
      </c>
      <c r="P13">
        <v>4</v>
      </c>
      <c r="Q13" s="10">
        <v>7.3248046579861125E-3</v>
      </c>
    </row>
    <row r="14" spans="1:21" x14ac:dyDescent="0.2">
      <c r="A14">
        <f t="shared" si="0"/>
        <v>5</v>
      </c>
      <c r="B14">
        <v>6</v>
      </c>
      <c r="C14" t="s">
        <v>92</v>
      </c>
      <c r="D14">
        <v>64</v>
      </c>
      <c r="E14" s="2">
        <v>0.85199999999999998</v>
      </c>
      <c r="F14" s="2">
        <v>0.79862500000000003</v>
      </c>
      <c r="G14" t="s">
        <v>229</v>
      </c>
      <c r="H14" t="s">
        <v>20</v>
      </c>
      <c r="I14" s="2">
        <v>1.2124999999999999</v>
      </c>
      <c r="J14" s="2" t="s">
        <v>74</v>
      </c>
      <c r="K14" s="2">
        <v>1.01</v>
      </c>
      <c r="L14" s="2">
        <v>0.97801614062499986</v>
      </c>
      <c r="M14" s="9">
        <v>6.6219907407407408E-3</v>
      </c>
      <c r="N14" s="9">
        <v>6.4764138275137436E-3</v>
      </c>
      <c r="O14" s="2">
        <v>103.86722504182103</v>
      </c>
      <c r="P14">
        <v>5</v>
      </c>
      <c r="Q14" s="10">
        <v>6.6474564809895827E-3</v>
      </c>
    </row>
    <row r="15" spans="1:21" x14ac:dyDescent="0.2">
      <c r="A15">
        <f t="shared" si="0"/>
        <v>5</v>
      </c>
      <c r="B15">
        <v>6</v>
      </c>
      <c r="C15" t="s">
        <v>190</v>
      </c>
      <c r="D15">
        <v>77</v>
      </c>
      <c r="E15" s="2">
        <v>0.748</v>
      </c>
      <c r="F15" s="2">
        <v>0.79862500000000003</v>
      </c>
      <c r="G15" t="s">
        <v>229</v>
      </c>
      <c r="H15" t="s">
        <v>20</v>
      </c>
      <c r="I15" s="2">
        <v>1.2124999999999999</v>
      </c>
      <c r="J15" s="2" t="s">
        <v>74</v>
      </c>
      <c r="K15" s="2">
        <v>1.01</v>
      </c>
      <c r="L15" s="2">
        <v>0.97801614062499986</v>
      </c>
      <c r="M15" s="9">
        <v>6.6219907407407408E-3</v>
      </c>
      <c r="N15" s="9">
        <v>6.4764138275137436E-3</v>
      </c>
      <c r="O15" s="2">
        <v>103.86722504182103</v>
      </c>
      <c r="P15">
        <v>5</v>
      </c>
      <c r="Q15" s="10">
        <v>6.6474564809895827E-3</v>
      </c>
    </row>
    <row r="16" spans="1:21" x14ac:dyDescent="0.2">
      <c r="A16">
        <f t="shared" si="0"/>
        <v>5</v>
      </c>
      <c r="B16">
        <v>6</v>
      </c>
      <c r="C16" t="s">
        <v>142</v>
      </c>
      <c r="D16">
        <v>74</v>
      </c>
      <c r="E16" s="2">
        <v>0.70099999999999996</v>
      </c>
      <c r="F16" s="2">
        <v>0.79862500000000003</v>
      </c>
      <c r="G16" t="s">
        <v>229</v>
      </c>
      <c r="H16" t="s">
        <v>20</v>
      </c>
      <c r="I16" s="2">
        <v>1.2124999999999999</v>
      </c>
      <c r="J16" s="2" t="s">
        <v>74</v>
      </c>
      <c r="K16" s="2">
        <v>1.01</v>
      </c>
      <c r="L16" s="2">
        <v>0.97801614062499986</v>
      </c>
      <c r="M16" s="9">
        <v>6.6219907407407408E-3</v>
      </c>
      <c r="N16" s="9">
        <v>6.4764138275137436E-3</v>
      </c>
      <c r="O16" s="2">
        <v>103.86722504182103</v>
      </c>
      <c r="P16">
        <v>6</v>
      </c>
      <c r="Q16" s="10">
        <v>6.4764138275137436E-3</v>
      </c>
    </row>
    <row r="17" spans="1:20" x14ac:dyDescent="0.2">
      <c r="A17">
        <f t="shared" si="0"/>
        <v>5</v>
      </c>
      <c r="B17">
        <v>6</v>
      </c>
      <c r="C17" t="s">
        <v>89</v>
      </c>
      <c r="D17">
        <v>71</v>
      </c>
      <c r="E17" s="2">
        <v>0.78300000000000003</v>
      </c>
      <c r="F17" s="2">
        <v>0.79862500000000003</v>
      </c>
      <c r="G17" t="s">
        <v>229</v>
      </c>
      <c r="H17" t="s">
        <v>20</v>
      </c>
      <c r="I17" s="2">
        <v>1.2124999999999999</v>
      </c>
      <c r="J17" s="2" t="s">
        <v>74</v>
      </c>
      <c r="K17" s="2">
        <v>1.01</v>
      </c>
      <c r="L17" s="2">
        <v>0.97801614062499986</v>
      </c>
      <c r="M17" s="9">
        <v>6.6219907407407408E-3</v>
      </c>
      <c r="N17" s="9">
        <v>6.4764138275137436E-3</v>
      </c>
      <c r="O17" s="2">
        <v>103.86722504182103</v>
      </c>
      <c r="P17">
        <v>6</v>
      </c>
      <c r="Q17" s="10">
        <v>6.4764138275137436E-3</v>
      </c>
    </row>
    <row r="18" spans="1:20" x14ac:dyDescent="0.2">
      <c r="A18">
        <f t="shared" si="0"/>
        <v>5</v>
      </c>
      <c r="B18">
        <v>6</v>
      </c>
      <c r="C18" t="s">
        <v>143</v>
      </c>
      <c r="D18">
        <v>64</v>
      </c>
      <c r="E18" s="2">
        <v>0.85199999999999998</v>
      </c>
      <c r="F18" s="2">
        <v>0.79862500000000003</v>
      </c>
      <c r="G18" t="s">
        <v>229</v>
      </c>
      <c r="H18" t="s">
        <v>20</v>
      </c>
      <c r="I18" s="2">
        <v>1.2124999999999999</v>
      </c>
      <c r="J18" s="2" t="s">
        <v>74</v>
      </c>
      <c r="K18" s="2">
        <v>1.01</v>
      </c>
      <c r="L18" s="2">
        <v>0.97801614062499986</v>
      </c>
      <c r="M18" s="9">
        <v>6.6219907407407408E-3</v>
      </c>
      <c r="N18" s="9">
        <v>6.4764138275137436E-3</v>
      </c>
      <c r="O18" s="2">
        <v>103.86722504182103</v>
      </c>
      <c r="P18">
        <v>6</v>
      </c>
      <c r="Q18" s="10">
        <v>6.4764138275137436E-3</v>
      </c>
    </row>
    <row r="19" spans="1:20" x14ac:dyDescent="0.2">
      <c r="A19">
        <f t="shared" si="0"/>
        <v>5</v>
      </c>
      <c r="B19">
        <v>6</v>
      </c>
      <c r="C19" t="s">
        <v>95</v>
      </c>
      <c r="D19">
        <v>72</v>
      </c>
      <c r="E19" s="2">
        <v>0.78300000000000003</v>
      </c>
      <c r="F19" s="2">
        <v>0.79862500000000003</v>
      </c>
      <c r="G19" t="s">
        <v>229</v>
      </c>
      <c r="H19" t="s">
        <v>20</v>
      </c>
      <c r="I19" s="2">
        <v>1.2124999999999999</v>
      </c>
      <c r="J19" s="2" t="s">
        <v>74</v>
      </c>
      <c r="K19" s="2">
        <v>1.01</v>
      </c>
      <c r="L19" s="2">
        <v>0.97801614062499986</v>
      </c>
      <c r="M19" s="9">
        <v>6.6219907407407408E-3</v>
      </c>
      <c r="N19" s="9">
        <v>6.4764138275137436E-3</v>
      </c>
      <c r="O19" s="2">
        <v>103.86722504182103</v>
      </c>
      <c r="P19">
        <v>6</v>
      </c>
      <c r="Q19" s="10">
        <v>6.4764138275137436E-3</v>
      </c>
    </row>
    <row r="20" spans="1:20" x14ac:dyDescent="0.2">
      <c r="A20">
        <v>6</v>
      </c>
      <c r="B20">
        <v>8</v>
      </c>
      <c r="C20" t="s">
        <v>24</v>
      </c>
      <c r="D20">
        <v>16</v>
      </c>
      <c r="E20" s="2">
        <v>0.93400000000000005</v>
      </c>
      <c r="F20" s="2">
        <v>0.93400000000000005</v>
      </c>
      <c r="G20" t="s">
        <v>230</v>
      </c>
      <c r="H20" t="s">
        <v>38</v>
      </c>
      <c r="I20" s="2">
        <v>1.0825</v>
      </c>
      <c r="J20" s="2" t="s">
        <v>21</v>
      </c>
      <c r="K20" s="2">
        <v>1.02</v>
      </c>
      <c r="L20" s="2">
        <v>1.0312760999999999</v>
      </c>
      <c r="M20" s="9">
        <v>6.2827546296296347E-3</v>
      </c>
      <c r="N20" s="9">
        <v>6.4792546917013935E-3</v>
      </c>
      <c r="O20" s="2">
        <v>103.82950947122383</v>
      </c>
      <c r="P20">
        <v>6</v>
      </c>
      <c r="Q20" s="10">
        <v>6.4764138275137436E-3</v>
      </c>
    </row>
    <row r="21" spans="1:20" x14ac:dyDescent="0.2">
      <c r="A21">
        <f t="shared" si="0"/>
        <v>6</v>
      </c>
      <c r="B21">
        <v>8</v>
      </c>
      <c r="C21" t="s">
        <v>102</v>
      </c>
      <c r="D21">
        <v>16</v>
      </c>
      <c r="E21" s="2">
        <v>0.93400000000000005</v>
      </c>
      <c r="F21" s="2">
        <v>0.93400000000000005</v>
      </c>
      <c r="G21" t="s">
        <v>230</v>
      </c>
      <c r="H21" t="s">
        <v>38</v>
      </c>
      <c r="I21" s="2">
        <v>1.0825</v>
      </c>
      <c r="J21" s="2" t="s">
        <v>21</v>
      </c>
      <c r="K21" s="2">
        <v>1.02</v>
      </c>
      <c r="L21" s="2">
        <v>1.0312760999999999</v>
      </c>
      <c r="M21" s="9">
        <v>6.2827546296296347E-3</v>
      </c>
      <c r="N21" s="9">
        <v>6.4792546917013935E-3</v>
      </c>
      <c r="O21" s="2">
        <v>103.82950947122383</v>
      </c>
      <c r="P21">
        <v>6</v>
      </c>
      <c r="Q21" s="10">
        <v>6.4764138275137436E-3</v>
      </c>
    </row>
    <row r="22" spans="1:20" x14ac:dyDescent="0.2">
      <c r="A22">
        <v>7</v>
      </c>
      <c r="B22">
        <v>2</v>
      </c>
      <c r="C22" t="s">
        <v>47</v>
      </c>
      <c r="D22">
        <v>42</v>
      </c>
      <c r="E22" s="2">
        <v>0.86799999999999999</v>
      </c>
      <c r="F22" s="2">
        <v>0.86699999999999999</v>
      </c>
      <c r="G22" t="s">
        <v>231</v>
      </c>
      <c r="H22" t="s">
        <v>232</v>
      </c>
      <c r="I22" s="2">
        <v>1.1625000000000001</v>
      </c>
      <c r="J22" s="2" t="s">
        <v>21</v>
      </c>
      <c r="K22" s="2">
        <v>1.02</v>
      </c>
      <c r="L22" s="2">
        <v>1.0280452500000001</v>
      </c>
      <c r="M22" s="9">
        <v>6.3495370370370355E-3</v>
      </c>
      <c r="N22" s="9">
        <v>6.5276113906249994E-3</v>
      </c>
      <c r="O22" s="2">
        <v>103.18752155077723</v>
      </c>
      <c r="P22">
        <v>6</v>
      </c>
      <c r="Q22" s="10">
        <v>6.4764138275137436E-3</v>
      </c>
    </row>
    <row r="23" spans="1:20" x14ac:dyDescent="0.2">
      <c r="A23">
        <f t="shared" si="0"/>
        <v>7</v>
      </c>
      <c r="B23">
        <v>2</v>
      </c>
      <c r="C23" t="s">
        <v>113</v>
      </c>
      <c r="D23">
        <v>16</v>
      </c>
      <c r="E23" s="2">
        <v>0.83599999999999997</v>
      </c>
      <c r="F23" s="2">
        <v>0.86699999999999999</v>
      </c>
      <c r="G23" t="s">
        <v>231</v>
      </c>
      <c r="H23" t="s">
        <v>232</v>
      </c>
      <c r="I23" s="2">
        <v>1.1625000000000001</v>
      </c>
      <c r="J23" s="2" t="s">
        <v>21</v>
      </c>
      <c r="K23" s="2">
        <v>1.02</v>
      </c>
      <c r="L23" s="2">
        <v>1.0280452500000001</v>
      </c>
      <c r="M23" s="9">
        <v>6.3495370370370355E-3</v>
      </c>
      <c r="N23" s="9">
        <v>6.5276113906249994E-3</v>
      </c>
      <c r="O23" s="2">
        <v>103.18752155077723</v>
      </c>
      <c r="P23">
        <v>6</v>
      </c>
      <c r="Q23" s="10">
        <v>6.4764138275137436E-3</v>
      </c>
    </row>
    <row r="24" spans="1:20" x14ac:dyDescent="0.2">
      <c r="A24">
        <f t="shared" si="0"/>
        <v>7</v>
      </c>
      <c r="B24">
        <v>2</v>
      </c>
      <c r="C24" t="s">
        <v>63</v>
      </c>
      <c r="D24">
        <v>17</v>
      </c>
      <c r="E24" s="2">
        <v>0.85</v>
      </c>
      <c r="F24" s="2">
        <v>0.86699999999999999</v>
      </c>
      <c r="G24" t="s">
        <v>231</v>
      </c>
      <c r="H24" t="s">
        <v>232</v>
      </c>
      <c r="I24" s="2">
        <v>1.1625000000000001</v>
      </c>
      <c r="J24" s="2" t="s">
        <v>21</v>
      </c>
      <c r="K24" s="2">
        <v>1.02</v>
      </c>
      <c r="L24" s="2">
        <v>1.0280452500000001</v>
      </c>
      <c r="M24" s="9">
        <v>6.3495370370370355E-3</v>
      </c>
      <c r="N24" s="9">
        <v>6.5276113906249994E-3</v>
      </c>
      <c r="O24" s="2">
        <v>103.18752155077723</v>
      </c>
      <c r="P24">
        <v>7</v>
      </c>
      <c r="Q24" s="10">
        <v>6.2731188323611039E-3</v>
      </c>
      <c r="T24">
        <v>0</v>
      </c>
    </row>
    <row r="25" spans="1:20" x14ac:dyDescent="0.2">
      <c r="A25">
        <f t="shared" si="0"/>
        <v>7</v>
      </c>
      <c r="B25">
        <v>2</v>
      </c>
      <c r="C25" t="s">
        <v>45</v>
      </c>
      <c r="D25">
        <v>51</v>
      </c>
      <c r="E25" s="2">
        <v>0.91400000000000003</v>
      </c>
      <c r="F25" s="2">
        <v>0.86699999999999999</v>
      </c>
      <c r="G25" t="s">
        <v>231</v>
      </c>
      <c r="H25" t="s">
        <v>232</v>
      </c>
      <c r="I25" s="2">
        <v>1.1625000000000001</v>
      </c>
      <c r="J25" s="2" t="s">
        <v>21</v>
      </c>
      <c r="K25" s="2">
        <v>1.02</v>
      </c>
      <c r="L25" s="2">
        <v>1.0280452500000001</v>
      </c>
      <c r="M25" s="9">
        <v>6.3495370370370355E-3</v>
      </c>
      <c r="N25" s="9">
        <v>6.5276113906249994E-3</v>
      </c>
      <c r="O25" s="2">
        <v>103.18752155077723</v>
      </c>
      <c r="P25">
        <v>7</v>
      </c>
      <c r="Q25" s="10">
        <v>6.2731188323611039E-3</v>
      </c>
    </row>
    <row r="26" spans="1:20" x14ac:dyDescent="0.2">
      <c r="A26">
        <v>8</v>
      </c>
      <c r="B26">
        <v>5</v>
      </c>
      <c r="C26" t="s">
        <v>198</v>
      </c>
      <c r="D26">
        <v>26</v>
      </c>
      <c r="E26" s="2">
        <v>0.89500000000000002</v>
      </c>
      <c r="F26" s="2">
        <v>0.89500000000000002</v>
      </c>
      <c r="G26" t="s">
        <v>37</v>
      </c>
      <c r="H26" t="s">
        <v>38</v>
      </c>
      <c r="I26" s="2">
        <v>1.0825</v>
      </c>
      <c r="J26" s="2" t="s">
        <v>21</v>
      </c>
      <c r="K26" s="2">
        <v>1.02</v>
      </c>
      <c r="L26" s="2">
        <v>0.98821424999999996</v>
      </c>
      <c r="M26" s="9">
        <v>6.7267361111111104E-3</v>
      </c>
      <c r="N26" s="9">
        <v>6.6474564809895827E-3</v>
      </c>
      <c r="O26" s="2">
        <v>101.5964472621778</v>
      </c>
      <c r="P26">
        <v>8</v>
      </c>
      <c r="Q26" s="10">
        <v>6.4792546917013935E-3</v>
      </c>
    </row>
    <row r="27" spans="1:20" x14ac:dyDescent="0.2">
      <c r="A27">
        <f t="shared" si="0"/>
        <v>8</v>
      </c>
      <c r="B27">
        <v>5</v>
      </c>
      <c r="C27" t="s">
        <v>233</v>
      </c>
      <c r="D27">
        <v>27</v>
      </c>
      <c r="E27" s="2">
        <v>0.89500000000000002</v>
      </c>
      <c r="F27" s="2">
        <v>0.89500000000000002</v>
      </c>
      <c r="G27" t="s">
        <v>37</v>
      </c>
      <c r="H27" t="s">
        <v>38</v>
      </c>
      <c r="I27" s="2">
        <v>1.0825</v>
      </c>
      <c r="J27" s="2" t="s">
        <v>21</v>
      </c>
      <c r="K27" s="2">
        <v>1.02</v>
      </c>
      <c r="L27" s="2">
        <v>0.98821424999999996</v>
      </c>
      <c r="M27" s="9">
        <v>6.7267361111111104E-3</v>
      </c>
      <c r="N27" s="9">
        <v>6.6474564809895827E-3</v>
      </c>
      <c r="O27" s="2">
        <v>101.5964472621778</v>
      </c>
      <c r="P27">
        <v>8</v>
      </c>
      <c r="Q27" s="10">
        <v>6.4792546917013935E-3</v>
      </c>
    </row>
    <row r="28" spans="1:20" ht="15" customHeight="1" x14ac:dyDescent="0.2">
      <c r="A28">
        <v>9</v>
      </c>
      <c r="B28">
        <v>19</v>
      </c>
      <c r="C28" t="s">
        <v>68</v>
      </c>
      <c r="D28">
        <v>57</v>
      </c>
      <c r="E28" s="2">
        <v>0.79200000000000004</v>
      </c>
      <c r="F28" s="2">
        <v>0.8045000000000001</v>
      </c>
      <c r="G28" t="s">
        <v>234</v>
      </c>
      <c r="H28" t="s">
        <v>41</v>
      </c>
      <c r="I28" s="2">
        <v>1.1100000000000001</v>
      </c>
      <c r="J28" s="2" t="s">
        <v>51</v>
      </c>
      <c r="K28" s="2">
        <v>1</v>
      </c>
      <c r="L28" s="2">
        <v>0.89299500000000021</v>
      </c>
      <c r="M28" s="9">
        <v>7.4854166666666611E-3</v>
      </c>
      <c r="N28" s="9">
        <v>6.6844396562499965E-3</v>
      </c>
      <c r="O28" s="2">
        <v>101.10545527336456</v>
      </c>
      <c r="P28">
        <v>9</v>
      </c>
      <c r="Q28" s="10">
        <v>7.3966607223263856E-3</v>
      </c>
    </row>
    <row r="29" spans="1:20" x14ac:dyDescent="0.2">
      <c r="A29">
        <f>A28</f>
        <v>9</v>
      </c>
      <c r="B29">
        <v>19</v>
      </c>
      <c r="C29" t="s">
        <v>69</v>
      </c>
      <c r="D29">
        <v>56</v>
      </c>
      <c r="E29" s="2">
        <v>0.79200000000000004</v>
      </c>
      <c r="F29" s="2">
        <v>0.8045000000000001</v>
      </c>
      <c r="G29" t="s">
        <v>234</v>
      </c>
      <c r="H29" t="s">
        <v>41</v>
      </c>
      <c r="I29" s="2">
        <v>1.1100000000000001</v>
      </c>
      <c r="J29" s="2" t="s">
        <v>51</v>
      </c>
      <c r="K29" s="2">
        <v>1</v>
      </c>
      <c r="L29" s="2">
        <v>0.89299500000000021</v>
      </c>
      <c r="M29" s="9">
        <v>7.4854166666666611E-3</v>
      </c>
      <c r="N29" s="9">
        <v>6.6844396562499965E-3</v>
      </c>
      <c r="O29" s="2">
        <v>101.10545527336456</v>
      </c>
      <c r="P29">
        <v>9</v>
      </c>
      <c r="Q29" s="10">
        <v>7.3966607223263856E-3</v>
      </c>
    </row>
    <row r="30" spans="1:20" x14ac:dyDescent="0.2">
      <c r="A30">
        <f t="shared" si="0"/>
        <v>9</v>
      </c>
      <c r="B30">
        <v>19</v>
      </c>
      <c r="C30" t="s">
        <v>66</v>
      </c>
      <c r="D30">
        <v>56</v>
      </c>
      <c r="E30" s="2">
        <v>0.79200000000000004</v>
      </c>
      <c r="F30" s="2">
        <v>0.8045000000000001</v>
      </c>
      <c r="G30" t="s">
        <v>234</v>
      </c>
      <c r="H30" t="s">
        <v>41</v>
      </c>
      <c r="I30" s="2">
        <v>1.1100000000000001</v>
      </c>
      <c r="J30" s="2" t="s">
        <v>51</v>
      </c>
      <c r="K30" s="2">
        <v>1</v>
      </c>
      <c r="L30" s="2">
        <v>0.89299500000000021</v>
      </c>
      <c r="M30" s="9">
        <v>7.4854166666666611E-3</v>
      </c>
      <c r="N30" s="9">
        <v>6.6844396562499965E-3</v>
      </c>
      <c r="O30" s="2">
        <v>101.10545527336456</v>
      </c>
      <c r="P30">
        <v>10</v>
      </c>
      <c r="Q30" s="10">
        <v>6.376253087708339E-3</v>
      </c>
    </row>
    <row r="31" spans="1:20" x14ac:dyDescent="0.2">
      <c r="A31">
        <f t="shared" si="0"/>
        <v>9</v>
      </c>
      <c r="B31">
        <v>19</v>
      </c>
      <c r="C31" t="s">
        <v>165</v>
      </c>
      <c r="D31">
        <v>50</v>
      </c>
      <c r="E31" s="2">
        <v>0.84199999999999997</v>
      </c>
      <c r="F31" s="2">
        <v>0.8045000000000001</v>
      </c>
      <c r="G31" t="s">
        <v>234</v>
      </c>
      <c r="H31" t="s">
        <v>41</v>
      </c>
      <c r="I31" s="2">
        <v>1.1100000000000001</v>
      </c>
      <c r="J31" s="2" t="s">
        <v>51</v>
      </c>
      <c r="K31" s="2">
        <v>1</v>
      </c>
      <c r="L31" s="2">
        <v>0.89299500000000021</v>
      </c>
      <c r="M31" s="9">
        <v>7.4854166666666611E-3</v>
      </c>
      <c r="N31" s="9">
        <v>6.6844396562499965E-3</v>
      </c>
      <c r="O31" s="2">
        <v>101.10545527336456</v>
      </c>
      <c r="P31">
        <v>10</v>
      </c>
      <c r="Q31" s="10">
        <v>6.376253087708339E-3</v>
      </c>
    </row>
    <row r="32" spans="1:20" x14ac:dyDescent="0.2">
      <c r="A32">
        <v>10</v>
      </c>
      <c r="B32">
        <v>13</v>
      </c>
      <c r="C32" t="s">
        <v>76</v>
      </c>
      <c r="D32">
        <v>56</v>
      </c>
      <c r="E32" s="2">
        <v>0.79200000000000004</v>
      </c>
      <c r="F32" s="2">
        <v>0.79725000000000013</v>
      </c>
      <c r="G32" t="s">
        <v>73</v>
      </c>
      <c r="H32" t="s">
        <v>50</v>
      </c>
      <c r="I32" s="2">
        <v>1</v>
      </c>
      <c r="J32" s="2" t="s">
        <v>74</v>
      </c>
      <c r="K32" s="2">
        <v>1.01</v>
      </c>
      <c r="L32" s="2">
        <v>0.80522250000000017</v>
      </c>
      <c r="M32" s="9">
        <v>8.3230324074074075E-3</v>
      </c>
      <c r="N32" s="9">
        <v>6.7018929626736128E-3</v>
      </c>
      <c r="O32" s="2">
        <v>100.87374359441981</v>
      </c>
      <c r="P32">
        <v>11</v>
      </c>
      <c r="Q32" s="10">
        <v>7.5599559826388905E-3</v>
      </c>
    </row>
    <row r="33" spans="1:17" x14ac:dyDescent="0.2">
      <c r="A33">
        <f t="shared" si="0"/>
        <v>10</v>
      </c>
      <c r="B33">
        <v>13</v>
      </c>
      <c r="C33" t="s">
        <v>176</v>
      </c>
      <c r="D33">
        <v>61</v>
      </c>
      <c r="E33" s="2">
        <v>0.76300000000000001</v>
      </c>
      <c r="F33" s="2">
        <v>0.79725000000000013</v>
      </c>
      <c r="G33" t="s">
        <v>73</v>
      </c>
      <c r="H33" t="s">
        <v>50</v>
      </c>
      <c r="I33" s="2">
        <v>1</v>
      </c>
      <c r="J33" s="2" t="s">
        <v>74</v>
      </c>
      <c r="K33" s="2">
        <v>1.01</v>
      </c>
      <c r="L33" s="2">
        <v>0.80522250000000017</v>
      </c>
      <c r="M33" s="9">
        <v>8.3230324074074075E-3</v>
      </c>
      <c r="N33" s="9">
        <v>6.7018929626736128E-3</v>
      </c>
      <c r="O33" s="2">
        <v>100.87374359441981</v>
      </c>
      <c r="P33">
        <v>11</v>
      </c>
      <c r="Q33" s="10">
        <v>7.5599559826388905E-3</v>
      </c>
    </row>
    <row r="34" spans="1:17" x14ac:dyDescent="0.2">
      <c r="A34">
        <f t="shared" si="0"/>
        <v>10</v>
      </c>
      <c r="B34">
        <v>13</v>
      </c>
      <c r="C34" t="s">
        <v>158</v>
      </c>
      <c r="D34">
        <v>57</v>
      </c>
      <c r="E34" s="2">
        <v>0.79200000000000004</v>
      </c>
      <c r="F34" s="2">
        <v>0.79725000000000013</v>
      </c>
      <c r="G34" t="s">
        <v>73</v>
      </c>
      <c r="H34" t="s">
        <v>50</v>
      </c>
      <c r="I34" s="2">
        <v>1</v>
      </c>
      <c r="J34" s="2" t="s">
        <v>74</v>
      </c>
      <c r="K34" s="2">
        <v>1.01</v>
      </c>
      <c r="L34" s="2">
        <v>0.80522250000000017</v>
      </c>
      <c r="M34" s="9">
        <v>8.3230324074074075E-3</v>
      </c>
      <c r="N34" s="9">
        <v>6.7018929626736128E-3</v>
      </c>
      <c r="O34" s="2">
        <v>100.87374359441981</v>
      </c>
      <c r="P34">
        <v>12</v>
      </c>
      <c r="Q34" s="10">
        <v>7.276034090666671E-3</v>
      </c>
    </row>
    <row r="35" spans="1:17" x14ac:dyDescent="0.2">
      <c r="A35">
        <f t="shared" si="0"/>
        <v>10</v>
      </c>
      <c r="B35">
        <v>13</v>
      </c>
      <c r="C35" t="s">
        <v>157</v>
      </c>
      <c r="D35">
        <v>47</v>
      </c>
      <c r="E35" s="2">
        <v>0.84199999999999997</v>
      </c>
      <c r="F35" s="2">
        <v>0.79725000000000013</v>
      </c>
      <c r="G35" t="s">
        <v>73</v>
      </c>
      <c r="H35" t="s">
        <v>50</v>
      </c>
      <c r="I35" s="2">
        <v>1</v>
      </c>
      <c r="J35" s="2" t="s">
        <v>74</v>
      </c>
      <c r="K35" s="2">
        <v>1.01</v>
      </c>
      <c r="L35" s="2">
        <v>0.80522250000000017</v>
      </c>
      <c r="M35" s="9">
        <v>8.3230324074074075E-3</v>
      </c>
      <c r="N35" s="9">
        <v>6.7018929626736128E-3</v>
      </c>
      <c r="O35" s="2">
        <v>100.87374359441981</v>
      </c>
      <c r="P35">
        <v>12</v>
      </c>
      <c r="Q35" s="10">
        <v>7.276034090666671E-3</v>
      </c>
    </row>
    <row r="36" spans="1:17" x14ac:dyDescent="0.2">
      <c r="A36">
        <v>11</v>
      </c>
      <c r="B36">
        <v>24</v>
      </c>
      <c r="C36" t="s">
        <v>207</v>
      </c>
      <c r="D36">
        <v>14</v>
      </c>
      <c r="E36" s="2">
        <v>0.89200000000000002</v>
      </c>
      <c r="F36" s="2">
        <v>0.91200000000000003</v>
      </c>
      <c r="G36" t="s">
        <v>235</v>
      </c>
      <c r="H36" t="s">
        <v>50</v>
      </c>
      <c r="I36" s="2">
        <v>1</v>
      </c>
      <c r="J36" s="2" t="s">
        <v>51</v>
      </c>
      <c r="K36" s="2">
        <v>1</v>
      </c>
      <c r="L36" s="2">
        <v>0.91200000000000003</v>
      </c>
      <c r="M36" s="9">
        <v>7.4143518518518456E-3</v>
      </c>
      <c r="N36" s="9">
        <v>6.7618888888888833E-3</v>
      </c>
      <c r="O36" s="2">
        <v>100.07723223687123</v>
      </c>
      <c r="P36">
        <v>13</v>
      </c>
      <c r="Q36" s="10">
        <v>6.7018929626736128E-3</v>
      </c>
    </row>
    <row r="37" spans="1:17" x14ac:dyDescent="0.2">
      <c r="A37">
        <f t="shared" si="0"/>
        <v>11</v>
      </c>
      <c r="B37">
        <v>24</v>
      </c>
      <c r="C37" t="s">
        <v>204</v>
      </c>
      <c r="D37">
        <v>15</v>
      </c>
      <c r="E37" s="2">
        <v>0.91400000000000003</v>
      </c>
      <c r="F37" s="2">
        <v>0.91200000000000003</v>
      </c>
      <c r="G37" t="s">
        <v>235</v>
      </c>
      <c r="H37" t="s">
        <v>50</v>
      </c>
      <c r="I37" s="2">
        <v>1</v>
      </c>
      <c r="J37" s="2" t="s">
        <v>51</v>
      </c>
      <c r="K37" s="2">
        <v>1</v>
      </c>
      <c r="L37" s="2">
        <v>0.91200000000000003</v>
      </c>
      <c r="M37" s="9">
        <v>7.4143518518518456E-3</v>
      </c>
      <c r="N37" s="9">
        <v>6.7618888888888833E-3</v>
      </c>
      <c r="O37" s="2">
        <v>100.07723223687123</v>
      </c>
      <c r="P37">
        <v>13</v>
      </c>
      <c r="Q37" s="10">
        <v>6.7018929626736128E-3</v>
      </c>
    </row>
    <row r="38" spans="1:17" x14ac:dyDescent="0.2">
      <c r="A38">
        <f t="shared" si="0"/>
        <v>11</v>
      </c>
      <c r="B38">
        <v>24</v>
      </c>
      <c r="C38" t="s">
        <v>205</v>
      </c>
      <c r="D38">
        <v>17</v>
      </c>
      <c r="E38" s="2">
        <v>0.95</v>
      </c>
      <c r="F38" s="2">
        <v>0.91200000000000003</v>
      </c>
      <c r="G38" t="s">
        <v>235</v>
      </c>
      <c r="H38" t="s">
        <v>50</v>
      </c>
      <c r="I38" s="2">
        <v>1</v>
      </c>
      <c r="J38" s="2" t="s">
        <v>51</v>
      </c>
      <c r="K38" s="2">
        <v>1</v>
      </c>
      <c r="L38" s="2">
        <v>0.91200000000000003</v>
      </c>
      <c r="M38" s="9">
        <v>7.4143518518518456E-3</v>
      </c>
      <c r="N38" s="9">
        <v>6.7618888888888833E-3</v>
      </c>
      <c r="O38" s="2">
        <v>100.07723223687123</v>
      </c>
      <c r="P38">
        <v>13</v>
      </c>
      <c r="Q38" s="10">
        <v>6.7018929626736128E-3</v>
      </c>
    </row>
    <row r="39" spans="1:17" x14ac:dyDescent="0.2">
      <c r="A39">
        <f t="shared" si="0"/>
        <v>11</v>
      </c>
      <c r="B39">
        <v>24</v>
      </c>
      <c r="C39" t="s">
        <v>208</v>
      </c>
      <c r="D39">
        <v>14</v>
      </c>
      <c r="E39" s="2">
        <v>0.89200000000000002</v>
      </c>
      <c r="F39" s="2">
        <v>0.91200000000000003</v>
      </c>
      <c r="G39" t="s">
        <v>235</v>
      </c>
      <c r="H39" t="s">
        <v>50</v>
      </c>
      <c r="I39" s="2">
        <v>1</v>
      </c>
      <c r="J39" s="2" t="s">
        <v>51</v>
      </c>
      <c r="K39" s="2">
        <v>1</v>
      </c>
      <c r="L39" s="2">
        <v>0.91200000000000003</v>
      </c>
      <c r="M39" s="9">
        <v>7.4143518518518456E-3</v>
      </c>
      <c r="N39" s="9">
        <v>6.7618888888888833E-3</v>
      </c>
      <c r="O39" s="2">
        <v>100.07723223687123</v>
      </c>
      <c r="P39">
        <v>13</v>
      </c>
      <c r="Q39" s="10">
        <v>6.7018929626736128E-3</v>
      </c>
    </row>
    <row r="40" spans="1:17" x14ac:dyDescent="0.2">
      <c r="A40">
        <v>12</v>
      </c>
      <c r="B40">
        <v>16</v>
      </c>
      <c r="C40" t="s">
        <v>236</v>
      </c>
      <c r="D40">
        <v>61</v>
      </c>
      <c r="E40" s="2">
        <v>0.76300000000000001</v>
      </c>
      <c r="F40" s="2">
        <v>0.86899999999999999</v>
      </c>
      <c r="G40" t="s">
        <v>56</v>
      </c>
      <c r="H40" t="s">
        <v>57</v>
      </c>
      <c r="I40" s="2">
        <v>1.23</v>
      </c>
      <c r="J40" s="2" t="s">
        <v>58</v>
      </c>
      <c r="K40" s="2">
        <v>0.99</v>
      </c>
      <c r="L40" s="2">
        <v>1.0581813</v>
      </c>
      <c r="M40" s="9">
        <v>6.3956018518518537E-3</v>
      </c>
      <c r="N40" s="9">
        <v>6.7677062818750017E-3</v>
      </c>
      <c r="O40" s="2">
        <v>100</v>
      </c>
      <c r="P40">
        <v>14</v>
      </c>
      <c r="Q40" s="10">
        <v>6.7980015225694501E-3</v>
      </c>
    </row>
    <row r="41" spans="1:17" x14ac:dyDescent="0.2">
      <c r="A41">
        <f t="shared" si="0"/>
        <v>12</v>
      </c>
      <c r="B41">
        <v>16</v>
      </c>
      <c r="C41" t="s">
        <v>71</v>
      </c>
      <c r="D41">
        <v>45</v>
      </c>
      <c r="E41" s="2">
        <v>0.94</v>
      </c>
      <c r="F41" s="2">
        <v>0.86899999999999999</v>
      </c>
      <c r="G41" t="s">
        <v>56</v>
      </c>
      <c r="H41" t="s">
        <v>57</v>
      </c>
      <c r="I41" s="2">
        <v>1.23</v>
      </c>
      <c r="J41" s="2" t="s">
        <v>58</v>
      </c>
      <c r="K41" s="2">
        <v>0.99</v>
      </c>
      <c r="L41" s="2">
        <v>1.0581813</v>
      </c>
      <c r="M41" s="9">
        <v>6.3956018518518537E-3</v>
      </c>
      <c r="N41" s="9">
        <v>6.7677062818750017E-3</v>
      </c>
      <c r="O41" s="2">
        <v>100</v>
      </c>
      <c r="P41">
        <v>14</v>
      </c>
      <c r="Q41" s="10">
        <v>6.7980015225694501E-3</v>
      </c>
    </row>
    <row r="42" spans="1:17" x14ac:dyDescent="0.2">
      <c r="A42">
        <f t="shared" si="0"/>
        <v>12</v>
      </c>
      <c r="B42">
        <v>16</v>
      </c>
      <c r="C42" t="s">
        <v>83</v>
      </c>
      <c r="D42">
        <v>58</v>
      </c>
      <c r="E42" s="2">
        <v>0.88400000000000001</v>
      </c>
      <c r="F42" s="2">
        <v>0.86899999999999999</v>
      </c>
      <c r="G42" t="s">
        <v>56</v>
      </c>
      <c r="H42" t="s">
        <v>57</v>
      </c>
      <c r="I42" s="2">
        <v>1.23</v>
      </c>
      <c r="J42" s="2" t="s">
        <v>58</v>
      </c>
      <c r="K42" s="2">
        <v>0.99</v>
      </c>
      <c r="L42" s="2">
        <v>1.0581813</v>
      </c>
      <c r="M42" s="9">
        <v>6.3956018518518537E-3</v>
      </c>
      <c r="N42" s="9">
        <v>6.7677062818750017E-3</v>
      </c>
      <c r="O42" s="2">
        <v>100</v>
      </c>
      <c r="P42">
        <v>15</v>
      </c>
      <c r="Q42" s="10">
        <v>6.9039065637731475E-3</v>
      </c>
    </row>
    <row r="43" spans="1:17" x14ac:dyDescent="0.2">
      <c r="A43">
        <f t="shared" si="0"/>
        <v>12</v>
      </c>
      <c r="B43">
        <v>16</v>
      </c>
      <c r="C43" t="s">
        <v>122</v>
      </c>
      <c r="D43">
        <v>38</v>
      </c>
      <c r="E43" s="2">
        <v>0.97</v>
      </c>
      <c r="F43" s="2">
        <v>0.86899999999999999</v>
      </c>
      <c r="G43" t="s">
        <v>56</v>
      </c>
      <c r="H43" t="s">
        <v>57</v>
      </c>
      <c r="I43" s="2">
        <v>1.23</v>
      </c>
      <c r="J43" s="2" t="s">
        <v>58</v>
      </c>
      <c r="K43" s="2">
        <v>0.99</v>
      </c>
      <c r="L43" s="2">
        <v>1.0581813</v>
      </c>
      <c r="M43" s="9">
        <v>6.3956018518518537E-3</v>
      </c>
      <c r="N43" s="9">
        <v>6.7677062818750017E-3</v>
      </c>
      <c r="O43" s="2">
        <v>100</v>
      </c>
      <c r="P43">
        <v>16</v>
      </c>
      <c r="Q43" s="10">
        <v>6.7677062818750017E-3</v>
      </c>
    </row>
    <row r="44" spans="1:17" x14ac:dyDescent="0.2">
      <c r="A44">
        <f t="shared" si="0"/>
        <v>12</v>
      </c>
      <c r="B44">
        <v>16</v>
      </c>
      <c r="C44" t="s">
        <v>237</v>
      </c>
      <c r="D44">
        <v>61</v>
      </c>
      <c r="E44" s="2">
        <v>0.76300000000000001</v>
      </c>
      <c r="F44" s="2">
        <v>0.86899999999999999</v>
      </c>
      <c r="G44" t="s">
        <v>56</v>
      </c>
      <c r="H44" t="s">
        <v>57</v>
      </c>
      <c r="I44" s="2">
        <v>1.23</v>
      </c>
      <c r="J44" s="2" t="s">
        <v>58</v>
      </c>
      <c r="K44" s="2">
        <v>0.99</v>
      </c>
      <c r="L44" s="2">
        <v>1.0581813</v>
      </c>
      <c r="M44" s="9">
        <v>6.3956018518518537E-3</v>
      </c>
      <c r="N44" s="9">
        <v>6.7677062818750017E-3</v>
      </c>
      <c r="O44" s="2">
        <v>100</v>
      </c>
      <c r="P44">
        <v>16</v>
      </c>
      <c r="Q44" s="10">
        <v>6.7677062818750017E-3</v>
      </c>
    </row>
    <row r="45" spans="1:17" x14ac:dyDescent="0.2">
      <c r="A45">
        <f t="shared" si="0"/>
        <v>12</v>
      </c>
      <c r="B45">
        <v>16</v>
      </c>
      <c r="C45" t="s">
        <v>82</v>
      </c>
      <c r="D45">
        <v>59</v>
      </c>
      <c r="E45" s="2">
        <v>0.88400000000000001</v>
      </c>
      <c r="F45" s="2">
        <v>0.86899999999999999</v>
      </c>
      <c r="G45" t="s">
        <v>56</v>
      </c>
      <c r="H45" t="s">
        <v>57</v>
      </c>
      <c r="I45" s="2">
        <v>1.23</v>
      </c>
      <c r="J45" s="2" t="s">
        <v>58</v>
      </c>
      <c r="K45" s="2">
        <v>0.99</v>
      </c>
      <c r="L45" s="2">
        <v>1.0581813</v>
      </c>
      <c r="M45" s="9">
        <v>6.3956018518518537E-3</v>
      </c>
      <c r="N45" s="9">
        <v>6.7677062818750017E-3</v>
      </c>
      <c r="O45" s="2">
        <v>100</v>
      </c>
      <c r="P45">
        <v>16</v>
      </c>
      <c r="Q45" s="10">
        <v>6.7677062818750017E-3</v>
      </c>
    </row>
    <row r="46" spans="1:17" x14ac:dyDescent="0.2">
      <c r="A46">
        <f t="shared" si="0"/>
        <v>12</v>
      </c>
      <c r="B46">
        <v>16</v>
      </c>
      <c r="C46" t="s">
        <v>120</v>
      </c>
      <c r="D46">
        <v>43</v>
      </c>
      <c r="E46" s="2">
        <v>0.97</v>
      </c>
      <c r="F46" s="2">
        <v>0.86899999999999999</v>
      </c>
      <c r="G46" t="s">
        <v>56</v>
      </c>
      <c r="H46" t="s">
        <v>57</v>
      </c>
      <c r="I46" s="2">
        <v>1.23</v>
      </c>
      <c r="J46" s="2" t="s">
        <v>58</v>
      </c>
      <c r="K46" s="2">
        <v>0.99</v>
      </c>
      <c r="L46" s="2">
        <v>1.0581813</v>
      </c>
      <c r="M46" s="9">
        <v>6.3956018518518537E-3</v>
      </c>
      <c r="N46" s="9">
        <v>6.7677062818750017E-3</v>
      </c>
      <c r="O46" s="2">
        <v>100</v>
      </c>
      <c r="P46">
        <v>16</v>
      </c>
      <c r="Q46" s="10">
        <v>6.7677062818750017E-3</v>
      </c>
    </row>
    <row r="47" spans="1:17" x14ac:dyDescent="0.2">
      <c r="A47">
        <f t="shared" si="0"/>
        <v>12</v>
      </c>
      <c r="B47">
        <v>16</v>
      </c>
      <c r="C47" t="s">
        <v>70</v>
      </c>
      <c r="D47">
        <v>64</v>
      </c>
      <c r="E47" s="2">
        <v>0.76300000000000001</v>
      </c>
      <c r="F47" s="2">
        <v>0.86899999999999999</v>
      </c>
      <c r="G47" t="s">
        <v>56</v>
      </c>
      <c r="H47" t="s">
        <v>57</v>
      </c>
      <c r="I47" s="2">
        <v>1.23</v>
      </c>
      <c r="J47" s="2" t="s">
        <v>58</v>
      </c>
      <c r="K47" s="2">
        <v>0.99</v>
      </c>
      <c r="L47" s="2">
        <v>1.0581813</v>
      </c>
      <c r="M47" s="9">
        <v>6.3956018518518537E-3</v>
      </c>
      <c r="N47" s="9">
        <v>6.7677062818750017E-3</v>
      </c>
      <c r="O47" s="2">
        <v>100</v>
      </c>
      <c r="P47">
        <v>16</v>
      </c>
      <c r="Q47" s="10">
        <v>6.7677062818750017E-3</v>
      </c>
    </row>
    <row r="48" spans="1:17" x14ac:dyDescent="0.2">
      <c r="A48">
        <f t="shared" si="0"/>
        <v>12</v>
      </c>
      <c r="B48">
        <v>16</v>
      </c>
      <c r="C48" t="s">
        <v>79</v>
      </c>
      <c r="D48">
        <v>60</v>
      </c>
      <c r="E48" s="2">
        <v>0.88400000000000001</v>
      </c>
      <c r="F48" s="2">
        <v>0.86899999999999999</v>
      </c>
      <c r="G48" t="s">
        <v>56</v>
      </c>
      <c r="H48" t="s">
        <v>57</v>
      </c>
      <c r="I48" s="2">
        <v>1.23</v>
      </c>
      <c r="J48" s="2" t="s">
        <v>58</v>
      </c>
      <c r="K48" s="2">
        <v>0.99</v>
      </c>
      <c r="L48" s="2">
        <v>1.0581813</v>
      </c>
      <c r="M48" s="9">
        <v>6.3956018518518537E-3</v>
      </c>
      <c r="N48" s="9">
        <v>6.7677062818750017E-3</v>
      </c>
      <c r="O48" s="2">
        <v>100</v>
      </c>
      <c r="P48">
        <v>16</v>
      </c>
      <c r="Q48" s="10">
        <v>6.7677062818750017E-3</v>
      </c>
    </row>
    <row r="49" spans="1:17" x14ac:dyDescent="0.2">
      <c r="A49">
        <v>13</v>
      </c>
      <c r="B49">
        <v>14</v>
      </c>
      <c r="C49" t="s">
        <v>98</v>
      </c>
      <c r="D49">
        <v>14</v>
      </c>
      <c r="E49" s="2">
        <v>0.79800000000000004</v>
      </c>
      <c r="F49" s="2">
        <v>0.79800000000000004</v>
      </c>
      <c r="G49" t="s">
        <v>121</v>
      </c>
      <c r="H49" t="s">
        <v>38</v>
      </c>
      <c r="I49" s="2">
        <v>1.0825</v>
      </c>
      <c r="J49" s="2" t="s">
        <v>51</v>
      </c>
      <c r="K49" s="2">
        <v>1</v>
      </c>
      <c r="L49" s="2">
        <v>0.86383500000000002</v>
      </c>
      <c r="M49" s="9">
        <v>7.8695601851851912E-3</v>
      </c>
      <c r="N49" s="9">
        <v>6.7980015225694501E-3</v>
      </c>
      <c r="O49" s="2">
        <v>99.597797637022666</v>
      </c>
      <c r="P49">
        <v>16</v>
      </c>
      <c r="Q49" s="10">
        <v>6.7677062818750017E-3</v>
      </c>
    </row>
    <row r="50" spans="1:17" x14ac:dyDescent="0.2">
      <c r="A50">
        <f t="shared" si="0"/>
        <v>13</v>
      </c>
      <c r="B50">
        <v>14</v>
      </c>
      <c r="C50" t="s">
        <v>159</v>
      </c>
      <c r="D50">
        <v>14</v>
      </c>
      <c r="E50" s="2">
        <v>0.79800000000000004</v>
      </c>
      <c r="F50" s="2">
        <v>0.79800000000000004</v>
      </c>
      <c r="G50" t="s">
        <v>121</v>
      </c>
      <c r="H50" t="s">
        <v>38</v>
      </c>
      <c r="I50" s="2">
        <v>1.0825</v>
      </c>
      <c r="J50" s="2" t="s">
        <v>51</v>
      </c>
      <c r="K50" s="2">
        <v>1</v>
      </c>
      <c r="L50" s="2">
        <v>0.86383500000000002</v>
      </c>
      <c r="M50" s="9">
        <v>7.8695601851851912E-3</v>
      </c>
      <c r="N50" s="9">
        <v>6.7980015225694501E-3</v>
      </c>
      <c r="O50" s="2">
        <v>99.597797637022666</v>
      </c>
      <c r="P50">
        <v>16</v>
      </c>
      <c r="Q50" s="10">
        <v>6.7677062818750017E-3</v>
      </c>
    </row>
    <row r="51" spans="1:17" x14ac:dyDescent="0.2">
      <c r="A51">
        <v>14</v>
      </c>
      <c r="B51">
        <v>18</v>
      </c>
      <c r="C51" t="s">
        <v>87</v>
      </c>
      <c r="D51">
        <v>16</v>
      </c>
      <c r="E51" s="2">
        <v>0.83599999999999997</v>
      </c>
      <c r="F51" s="2">
        <v>0.83599999999999997</v>
      </c>
      <c r="G51" t="s">
        <v>238</v>
      </c>
      <c r="H51" t="s">
        <v>35</v>
      </c>
      <c r="I51" s="2">
        <v>1</v>
      </c>
      <c r="J51" s="2" t="s">
        <v>74</v>
      </c>
      <c r="K51" s="2">
        <v>1.01</v>
      </c>
      <c r="L51" s="2">
        <v>0.84436</v>
      </c>
      <c r="M51" s="9">
        <v>8.1031250000000027E-3</v>
      </c>
      <c r="N51" s="9">
        <v>6.8419546250000022E-3</v>
      </c>
      <c r="O51" s="2">
        <v>99.014272262986182</v>
      </c>
      <c r="P51">
        <v>16</v>
      </c>
      <c r="Q51" s="10">
        <v>6.7677062818750017E-3</v>
      </c>
    </row>
    <row r="52" spans="1:17" x14ac:dyDescent="0.2">
      <c r="A52">
        <v>15</v>
      </c>
      <c r="B52">
        <v>15</v>
      </c>
      <c r="C52" t="s">
        <v>84</v>
      </c>
      <c r="D52">
        <v>54</v>
      </c>
      <c r="E52" s="2">
        <v>0.91400000000000003</v>
      </c>
      <c r="F52" s="2">
        <v>0.91400000000000003</v>
      </c>
      <c r="G52" t="s">
        <v>239</v>
      </c>
      <c r="H52" t="s">
        <v>240</v>
      </c>
      <c r="I52" s="2">
        <v>0.85</v>
      </c>
      <c r="J52" s="2" t="s">
        <v>74</v>
      </c>
      <c r="K52" s="2">
        <v>1.01</v>
      </c>
      <c r="L52" s="2">
        <v>0.78466899999999995</v>
      </c>
      <c r="M52" s="9">
        <v>8.7984953703703697E-3</v>
      </c>
      <c r="N52" s="9">
        <v>6.9039065637731475E-3</v>
      </c>
      <c r="O52" s="2">
        <v>98.191792705325753</v>
      </c>
      <c r="P52">
        <v>17</v>
      </c>
      <c r="Q52" s="10">
        <v>7.5596940928125038E-3</v>
      </c>
    </row>
    <row r="53" spans="1:17" x14ac:dyDescent="0.2">
      <c r="A53">
        <v>16</v>
      </c>
      <c r="B53">
        <v>21</v>
      </c>
      <c r="C53" t="s">
        <v>241</v>
      </c>
      <c r="D53">
        <v>51</v>
      </c>
      <c r="E53" s="2">
        <v>0.91400000000000003</v>
      </c>
      <c r="F53" s="2">
        <v>0.91400000000000003</v>
      </c>
      <c r="G53" t="s">
        <v>242</v>
      </c>
      <c r="H53" t="s">
        <v>35</v>
      </c>
      <c r="I53" s="2">
        <v>1</v>
      </c>
      <c r="J53" s="2" t="s">
        <v>21</v>
      </c>
      <c r="K53" s="2">
        <v>1.02</v>
      </c>
      <c r="L53" s="2">
        <v>0.93228</v>
      </c>
      <c r="M53" s="9">
        <v>7.4767361111111041E-3</v>
      </c>
      <c r="N53" s="9">
        <v>6.9704115416666605E-3</v>
      </c>
      <c r="O53" s="2">
        <v>97.308866587381814</v>
      </c>
      <c r="P53">
        <v>17</v>
      </c>
      <c r="Q53" s="10">
        <v>7.5596940928125038E-3</v>
      </c>
    </row>
    <row r="54" spans="1:17" x14ac:dyDescent="0.2">
      <c r="A54">
        <v>17</v>
      </c>
      <c r="B54">
        <v>22</v>
      </c>
      <c r="C54" t="s">
        <v>206</v>
      </c>
      <c r="D54">
        <v>14</v>
      </c>
      <c r="E54" s="2">
        <v>0.79800000000000004</v>
      </c>
      <c r="F54" s="2">
        <v>0.81699999999999995</v>
      </c>
      <c r="G54" t="s">
        <v>243</v>
      </c>
      <c r="H54" t="s">
        <v>244</v>
      </c>
      <c r="I54" s="2">
        <v>0.92500000000000004</v>
      </c>
      <c r="J54" s="2" t="s">
        <v>51</v>
      </c>
      <c r="K54" s="2">
        <v>1</v>
      </c>
      <c r="L54" s="2">
        <v>0.75572499999999998</v>
      </c>
      <c r="M54" s="9">
        <v>9.2309027777777858E-3</v>
      </c>
      <c r="N54" s="9">
        <v>6.9760240017361173E-3</v>
      </c>
      <c r="O54" s="2">
        <v>97.23435505849784</v>
      </c>
      <c r="P54">
        <v>18</v>
      </c>
      <c r="Q54" s="10">
        <v>6.8419546250000022E-3</v>
      </c>
    </row>
    <row r="55" spans="1:17" x14ac:dyDescent="0.2">
      <c r="A55">
        <f t="shared" si="0"/>
        <v>17</v>
      </c>
      <c r="B55">
        <v>22</v>
      </c>
      <c r="C55" t="s">
        <v>245</v>
      </c>
      <c r="D55">
        <v>16</v>
      </c>
      <c r="E55" s="2">
        <v>0.83599999999999997</v>
      </c>
      <c r="F55" s="2">
        <v>0.81699999999999995</v>
      </c>
      <c r="G55" t="s">
        <v>243</v>
      </c>
      <c r="H55" t="s">
        <v>244</v>
      </c>
      <c r="I55" s="2">
        <v>0.92500000000000004</v>
      </c>
      <c r="J55" s="2" t="s">
        <v>51</v>
      </c>
      <c r="K55" s="2">
        <v>1</v>
      </c>
      <c r="L55" s="2">
        <v>0.75572499999999998</v>
      </c>
      <c r="M55" s="9">
        <v>9.2309027777777858E-3</v>
      </c>
      <c r="N55" s="9">
        <v>6.9760240017361173E-3</v>
      </c>
      <c r="O55" s="2">
        <v>97.23435505849784</v>
      </c>
      <c r="P55">
        <v>19</v>
      </c>
      <c r="Q55" s="10">
        <v>6.6844396562499965E-3</v>
      </c>
    </row>
    <row r="56" spans="1:17" x14ac:dyDescent="0.2">
      <c r="A56">
        <v>18</v>
      </c>
      <c r="B56">
        <v>25</v>
      </c>
      <c r="C56" t="s">
        <v>104</v>
      </c>
      <c r="D56">
        <v>18</v>
      </c>
      <c r="E56" s="2">
        <v>0.96599999999999997</v>
      </c>
      <c r="F56" s="2">
        <v>0.95799999999999996</v>
      </c>
      <c r="G56" t="s">
        <v>118</v>
      </c>
      <c r="H56" t="s">
        <v>38</v>
      </c>
      <c r="I56" s="2">
        <v>1.0825</v>
      </c>
      <c r="J56" s="2" t="s">
        <v>51</v>
      </c>
      <c r="K56" s="2">
        <v>1</v>
      </c>
      <c r="L56" s="2">
        <v>1.0370349999999999</v>
      </c>
      <c r="M56" s="9">
        <v>6.8432870370370366E-3</v>
      </c>
      <c r="N56" s="9">
        <v>7.0967281724537024E-3</v>
      </c>
      <c r="O56" s="2">
        <v>95.631875541220751</v>
      </c>
      <c r="P56">
        <v>19</v>
      </c>
      <c r="Q56" s="10">
        <v>6.6844396562499965E-3</v>
      </c>
    </row>
    <row r="57" spans="1:17" x14ac:dyDescent="0.2">
      <c r="A57">
        <f t="shared" si="0"/>
        <v>18</v>
      </c>
      <c r="B57">
        <v>25</v>
      </c>
      <c r="C57" t="s">
        <v>107</v>
      </c>
      <c r="D57">
        <v>17</v>
      </c>
      <c r="E57" s="2">
        <v>0.95</v>
      </c>
      <c r="F57" s="2">
        <v>0.95799999999999996</v>
      </c>
      <c r="G57" t="s">
        <v>118</v>
      </c>
      <c r="H57" t="s">
        <v>38</v>
      </c>
      <c r="I57" s="2">
        <v>1.0825</v>
      </c>
      <c r="J57" s="2" t="s">
        <v>51</v>
      </c>
      <c r="K57" s="2">
        <v>1</v>
      </c>
      <c r="L57" s="2">
        <v>1.0370349999999999</v>
      </c>
      <c r="M57" s="9">
        <v>6.8432870370370366E-3</v>
      </c>
      <c r="N57" s="9">
        <v>7.0967281724537024E-3</v>
      </c>
      <c r="O57" s="2">
        <v>95.631875541220751</v>
      </c>
      <c r="P57">
        <v>19</v>
      </c>
      <c r="Q57" s="10">
        <v>6.6844396562499965E-3</v>
      </c>
    </row>
    <row r="58" spans="1:17" x14ac:dyDescent="0.2">
      <c r="A58">
        <v>19</v>
      </c>
      <c r="B58">
        <v>12</v>
      </c>
      <c r="C58" t="s">
        <v>78</v>
      </c>
      <c r="D58">
        <v>57</v>
      </c>
      <c r="E58" s="2">
        <v>0.88400000000000001</v>
      </c>
      <c r="F58" s="2">
        <v>0.91199999999999992</v>
      </c>
      <c r="G58" t="s">
        <v>124</v>
      </c>
      <c r="H58" t="s">
        <v>46</v>
      </c>
      <c r="I58" s="2">
        <v>1.01776</v>
      </c>
      <c r="J58" s="2" t="s">
        <v>21</v>
      </c>
      <c r="K58" s="2">
        <v>1.02</v>
      </c>
      <c r="L58" s="2">
        <v>0.94676106239999991</v>
      </c>
      <c r="M58" s="9">
        <v>7.6851851851851907E-3</v>
      </c>
      <c r="N58" s="9">
        <v>7.276034090666671E-3</v>
      </c>
      <c r="O58" s="2">
        <v>93.251393909520331</v>
      </c>
      <c r="P58">
        <v>19</v>
      </c>
      <c r="Q58" s="10">
        <v>6.6844396562499965E-3</v>
      </c>
    </row>
    <row r="59" spans="1:17" x14ac:dyDescent="0.2">
      <c r="A59">
        <f t="shared" si="0"/>
        <v>19</v>
      </c>
      <c r="B59">
        <v>12</v>
      </c>
      <c r="C59" t="s">
        <v>99</v>
      </c>
      <c r="D59">
        <v>49</v>
      </c>
      <c r="E59" s="2">
        <v>0.94</v>
      </c>
      <c r="F59" s="2">
        <v>0.91199999999999992</v>
      </c>
      <c r="G59" t="s">
        <v>124</v>
      </c>
      <c r="H59" t="s">
        <v>46</v>
      </c>
      <c r="I59" s="2">
        <v>1.01776</v>
      </c>
      <c r="J59" s="2" t="s">
        <v>21</v>
      </c>
      <c r="K59" s="2">
        <v>1.02</v>
      </c>
      <c r="L59" s="2">
        <v>0.94676106239999991</v>
      </c>
      <c r="M59" s="9">
        <v>7.6851851851851907E-3</v>
      </c>
      <c r="N59" s="9">
        <v>7.276034090666671E-3</v>
      </c>
      <c r="O59" s="2">
        <v>93.251393909520331</v>
      </c>
      <c r="P59">
        <v>20</v>
      </c>
      <c r="Q59" s="10">
        <v>7.8154483255555591E-3</v>
      </c>
    </row>
    <row r="60" spans="1:17" x14ac:dyDescent="0.2">
      <c r="A60">
        <v>20</v>
      </c>
      <c r="B60">
        <v>1</v>
      </c>
      <c r="C60" t="s">
        <v>177</v>
      </c>
      <c r="D60">
        <v>26</v>
      </c>
      <c r="E60" s="2">
        <v>0.89500000000000002</v>
      </c>
      <c r="F60" s="2">
        <v>0.89050000000000007</v>
      </c>
      <c r="G60" t="s">
        <v>115</v>
      </c>
      <c r="H60" t="s">
        <v>38</v>
      </c>
      <c r="I60" s="2">
        <v>1.0825</v>
      </c>
      <c r="J60" s="2" t="s">
        <v>51</v>
      </c>
      <c r="K60" s="2">
        <v>1</v>
      </c>
      <c r="L60" s="2">
        <v>0.96396625000000014</v>
      </c>
      <c r="M60" s="9">
        <v>7.5986111111111115E-3</v>
      </c>
      <c r="N60" s="9">
        <v>7.3248046579861125E-3</v>
      </c>
      <c r="O60" s="2">
        <v>92.603911434716323</v>
      </c>
      <c r="P60">
        <v>20</v>
      </c>
      <c r="Q60" s="10">
        <v>7.8154483255555591E-3</v>
      </c>
    </row>
    <row r="61" spans="1:17" x14ac:dyDescent="0.2">
      <c r="A61">
        <f t="shared" si="0"/>
        <v>20</v>
      </c>
      <c r="B61">
        <v>4</v>
      </c>
      <c r="C61" t="s">
        <v>215</v>
      </c>
      <c r="D61">
        <v>29</v>
      </c>
      <c r="E61" s="2">
        <v>0.88600000000000001</v>
      </c>
      <c r="F61" s="2">
        <v>0.89050000000000007</v>
      </c>
      <c r="G61" t="s">
        <v>115</v>
      </c>
      <c r="H61" t="s">
        <v>38</v>
      </c>
      <c r="I61" s="2">
        <v>1.0825</v>
      </c>
      <c r="J61" s="2" t="s">
        <v>51</v>
      </c>
      <c r="K61" s="2">
        <v>1</v>
      </c>
      <c r="L61" s="2">
        <v>0.96396625000000014</v>
      </c>
      <c r="M61" s="9">
        <v>7.5986111111111115E-3</v>
      </c>
      <c r="N61" s="9">
        <v>7.3248046579861125E-3</v>
      </c>
      <c r="O61" s="2">
        <v>92.603911434716323</v>
      </c>
      <c r="P61">
        <v>20</v>
      </c>
      <c r="Q61" s="10">
        <v>7.8154483255555591E-3</v>
      </c>
    </row>
    <row r="62" spans="1:17" x14ac:dyDescent="0.2">
      <c r="A62">
        <v>21</v>
      </c>
      <c r="B62">
        <v>9</v>
      </c>
      <c r="C62" t="s">
        <v>119</v>
      </c>
      <c r="D62">
        <v>16</v>
      </c>
      <c r="E62" s="2">
        <v>0.93400000000000005</v>
      </c>
      <c r="F62" s="2">
        <v>0.93400000000000005</v>
      </c>
      <c r="G62" t="s">
        <v>246</v>
      </c>
      <c r="H62" t="s">
        <v>38</v>
      </c>
      <c r="I62" s="2">
        <v>1.0825</v>
      </c>
      <c r="J62" s="2" t="s">
        <v>21</v>
      </c>
      <c r="K62" s="2">
        <v>1.02</v>
      </c>
      <c r="L62" s="2">
        <v>1.0312760999999999</v>
      </c>
      <c r="M62" s="9">
        <v>7.1723379629629602E-3</v>
      </c>
      <c r="N62" s="9">
        <v>7.3966607223263856E-3</v>
      </c>
      <c r="O62" s="2">
        <v>91.649943807807674</v>
      </c>
      <c r="P62">
        <v>20</v>
      </c>
      <c r="Q62" s="10">
        <v>7.8154483255555591E-3</v>
      </c>
    </row>
    <row r="63" spans="1:17" x14ac:dyDescent="0.2">
      <c r="A63">
        <f t="shared" si="0"/>
        <v>21</v>
      </c>
      <c r="B63">
        <v>9</v>
      </c>
      <c r="C63" t="s">
        <v>128</v>
      </c>
      <c r="D63">
        <v>16</v>
      </c>
      <c r="E63" s="2">
        <v>0.93400000000000005</v>
      </c>
      <c r="F63" s="2">
        <v>0.93400000000000005</v>
      </c>
      <c r="G63" t="s">
        <v>246</v>
      </c>
      <c r="H63" t="s">
        <v>38</v>
      </c>
      <c r="I63" s="2">
        <v>1.0825</v>
      </c>
      <c r="J63" s="2" t="s">
        <v>21</v>
      </c>
      <c r="K63" s="2">
        <v>1.02</v>
      </c>
      <c r="L63" s="2">
        <v>1.0312760999999999</v>
      </c>
      <c r="M63" s="9">
        <v>7.1723379629629602E-3</v>
      </c>
      <c r="N63" s="9">
        <v>7.3966607223263856E-3</v>
      </c>
      <c r="O63" s="2">
        <v>91.649943807807674</v>
      </c>
      <c r="P63">
        <v>21</v>
      </c>
      <c r="Q63" s="10">
        <v>6.9704115416666605E-3</v>
      </c>
    </row>
    <row r="64" spans="1:17" x14ac:dyDescent="0.2">
      <c r="A64">
        <v>22</v>
      </c>
      <c r="B64">
        <v>17</v>
      </c>
      <c r="C64" t="s">
        <v>65</v>
      </c>
      <c r="D64">
        <v>17</v>
      </c>
      <c r="E64" s="2">
        <v>0.85</v>
      </c>
      <c r="F64" s="2">
        <v>0.83399999999999996</v>
      </c>
      <c r="G64" t="s">
        <v>247</v>
      </c>
      <c r="H64" t="s">
        <v>38</v>
      </c>
      <c r="I64" s="2">
        <v>1.0825</v>
      </c>
      <c r="J64" s="2" t="s">
        <v>21</v>
      </c>
      <c r="K64" s="2">
        <v>1.02</v>
      </c>
      <c r="L64" s="2">
        <v>0.92086109999999988</v>
      </c>
      <c r="M64" s="9">
        <v>8.2093750000000049E-3</v>
      </c>
      <c r="N64" s="9">
        <v>7.5596940928125038E-3</v>
      </c>
      <c r="O64" s="2">
        <v>89.485497995509078</v>
      </c>
      <c r="P64">
        <v>22</v>
      </c>
      <c r="Q64" s="10">
        <v>6.9760240017361173E-3</v>
      </c>
    </row>
    <row r="65" spans="1:17" x14ac:dyDescent="0.2">
      <c r="A65">
        <f t="shared" si="0"/>
        <v>22</v>
      </c>
      <c r="B65">
        <v>17</v>
      </c>
      <c r="C65" t="s">
        <v>171</v>
      </c>
      <c r="D65">
        <v>15</v>
      </c>
      <c r="E65" s="2">
        <v>0.81799999999999995</v>
      </c>
      <c r="F65" s="2">
        <v>0.83399999999999996</v>
      </c>
      <c r="G65" t="s">
        <v>247</v>
      </c>
      <c r="H65" t="s">
        <v>38</v>
      </c>
      <c r="I65" s="2">
        <v>1.0825</v>
      </c>
      <c r="J65" s="2" t="s">
        <v>21</v>
      </c>
      <c r="K65" s="2">
        <v>1.02</v>
      </c>
      <c r="L65" s="2">
        <v>0.92086109999999988</v>
      </c>
      <c r="M65" s="9">
        <v>8.2093750000000049E-3</v>
      </c>
      <c r="N65" s="9">
        <v>7.5596940928125038E-3</v>
      </c>
      <c r="O65" s="2">
        <v>89.485497995509078</v>
      </c>
      <c r="P65">
        <v>22</v>
      </c>
      <c r="Q65" s="10">
        <v>6.9760240017361173E-3</v>
      </c>
    </row>
    <row r="66" spans="1:17" x14ac:dyDescent="0.2">
      <c r="A66">
        <v>23</v>
      </c>
      <c r="B66">
        <v>11</v>
      </c>
      <c r="C66" t="s">
        <v>222</v>
      </c>
      <c r="D66">
        <v>43</v>
      </c>
      <c r="E66" s="2">
        <v>0.97</v>
      </c>
      <c r="F66" s="2">
        <v>0.93100000000000005</v>
      </c>
      <c r="G66" t="s">
        <v>86</v>
      </c>
      <c r="H66" t="s">
        <v>38</v>
      </c>
      <c r="I66" s="2">
        <v>1.0825</v>
      </c>
      <c r="J66" s="2" t="s">
        <v>51</v>
      </c>
      <c r="K66" s="2">
        <v>1</v>
      </c>
      <c r="L66" s="2">
        <v>1.0078075</v>
      </c>
      <c r="M66" s="9">
        <v>7.5013888888888908E-3</v>
      </c>
      <c r="N66" s="9">
        <v>7.5599559826388905E-3</v>
      </c>
      <c r="O66" s="2">
        <v>89.482021122422822</v>
      </c>
      <c r="P66">
        <v>23</v>
      </c>
      <c r="Q66" s="10">
        <v>7.6044725949074039E-3</v>
      </c>
    </row>
    <row r="67" spans="1:17" x14ac:dyDescent="0.2">
      <c r="A67">
        <f t="shared" si="0"/>
        <v>23</v>
      </c>
      <c r="B67">
        <v>11</v>
      </c>
      <c r="C67" t="s">
        <v>223</v>
      </c>
      <c r="D67">
        <v>14</v>
      </c>
      <c r="E67" s="2">
        <v>0.89200000000000002</v>
      </c>
      <c r="F67" s="2">
        <v>0.93100000000000005</v>
      </c>
      <c r="G67" t="s">
        <v>86</v>
      </c>
      <c r="H67" t="s">
        <v>38</v>
      </c>
      <c r="I67" s="2">
        <v>1.0825</v>
      </c>
      <c r="J67" s="2" t="s">
        <v>51</v>
      </c>
      <c r="K67" s="2">
        <v>1</v>
      </c>
      <c r="L67" s="2">
        <v>1.0078075</v>
      </c>
      <c r="M67" s="9">
        <v>7.5013888888888908E-3</v>
      </c>
      <c r="N67" s="9">
        <v>7.5599559826388905E-3</v>
      </c>
      <c r="O67" s="2">
        <v>89.482021122422822</v>
      </c>
      <c r="P67">
        <v>24</v>
      </c>
      <c r="Q67" s="10">
        <v>6.7618888888888833E-3</v>
      </c>
    </row>
    <row r="68" spans="1:17" x14ac:dyDescent="0.2">
      <c r="A68">
        <v>24</v>
      </c>
      <c r="B68">
        <v>23</v>
      </c>
      <c r="C68" t="s">
        <v>123</v>
      </c>
      <c r="D68">
        <v>15</v>
      </c>
      <c r="E68" s="2">
        <v>0.91400000000000003</v>
      </c>
      <c r="F68" s="2">
        <v>0.91400000000000003</v>
      </c>
      <c r="G68" t="s">
        <v>248</v>
      </c>
      <c r="H68" t="s">
        <v>35</v>
      </c>
      <c r="I68" s="2">
        <v>1</v>
      </c>
      <c r="J68" s="2" t="s">
        <v>74</v>
      </c>
      <c r="K68" s="2">
        <v>1.01</v>
      </c>
      <c r="L68" s="2">
        <v>0.92314000000000007</v>
      </c>
      <c r="M68" s="9">
        <v>8.2376157407407363E-3</v>
      </c>
      <c r="N68" s="9">
        <v>7.6044725949074039E-3</v>
      </c>
      <c r="O68" s="2">
        <v>88.891014540672074</v>
      </c>
      <c r="P68">
        <v>24</v>
      </c>
      <c r="Q68" s="10">
        <v>6.7618888888888833E-3</v>
      </c>
    </row>
    <row r="69" spans="1:17" x14ac:dyDescent="0.2">
      <c r="A69">
        <v>25</v>
      </c>
      <c r="B69">
        <v>26</v>
      </c>
      <c r="C69" t="s">
        <v>209</v>
      </c>
      <c r="D69">
        <v>15</v>
      </c>
      <c r="E69" s="2">
        <v>0.91400000000000003</v>
      </c>
      <c r="F69" s="2">
        <v>0.81850000000000001</v>
      </c>
      <c r="G69" t="s">
        <v>127</v>
      </c>
      <c r="H69" t="s">
        <v>50</v>
      </c>
      <c r="I69" s="2">
        <v>1</v>
      </c>
      <c r="J69" s="2" t="s">
        <v>58</v>
      </c>
      <c r="K69" s="2">
        <v>0.99</v>
      </c>
      <c r="L69" s="2">
        <v>0.81031500000000001</v>
      </c>
      <c r="M69" s="9">
        <v>9.5423611111111126E-3</v>
      </c>
      <c r="N69" s="9">
        <v>7.7323183437500009E-3</v>
      </c>
      <c r="O69" s="2">
        <v>87.193722784527608</v>
      </c>
      <c r="P69">
        <v>24</v>
      </c>
      <c r="Q69" s="10">
        <v>6.7618888888888833E-3</v>
      </c>
    </row>
    <row r="70" spans="1:17" x14ac:dyDescent="0.2">
      <c r="A70">
        <f t="shared" si="0"/>
        <v>25</v>
      </c>
      <c r="B70">
        <v>26</v>
      </c>
      <c r="C70" t="s">
        <v>210</v>
      </c>
      <c r="D70">
        <v>14</v>
      </c>
      <c r="E70" s="2">
        <v>0.79800000000000004</v>
      </c>
      <c r="F70" s="2">
        <v>0.81850000000000001</v>
      </c>
      <c r="G70" t="s">
        <v>127</v>
      </c>
      <c r="H70" t="s">
        <v>50</v>
      </c>
      <c r="I70" s="2">
        <v>1</v>
      </c>
      <c r="J70" s="2" t="s">
        <v>58</v>
      </c>
      <c r="K70" s="2">
        <v>0.99</v>
      </c>
      <c r="L70" s="2">
        <v>0.81031500000000001</v>
      </c>
      <c r="M70" s="9">
        <v>9.5423611111111126E-3</v>
      </c>
      <c r="N70" s="9">
        <v>7.7323183437500009E-3</v>
      </c>
      <c r="O70" s="2">
        <v>87.193722784527608</v>
      </c>
      <c r="P70">
        <v>24</v>
      </c>
      <c r="Q70" s="10">
        <v>6.7618888888888833E-3</v>
      </c>
    </row>
    <row r="71" spans="1:17" x14ac:dyDescent="0.2">
      <c r="A71">
        <f t="shared" ref="A71:A76" si="1">A70</f>
        <v>25</v>
      </c>
      <c r="B71">
        <v>26</v>
      </c>
      <c r="C71" t="s">
        <v>211</v>
      </c>
      <c r="D71">
        <v>12</v>
      </c>
      <c r="E71" s="2">
        <v>0.76400000000000001</v>
      </c>
      <c r="F71" s="2">
        <v>0.81850000000000001</v>
      </c>
      <c r="G71" t="s">
        <v>127</v>
      </c>
      <c r="H71" t="s">
        <v>50</v>
      </c>
      <c r="I71" s="2">
        <v>1</v>
      </c>
      <c r="J71" s="2" t="s">
        <v>58</v>
      </c>
      <c r="K71" s="2">
        <v>0.99</v>
      </c>
      <c r="L71" s="2">
        <v>0.81031500000000001</v>
      </c>
      <c r="M71" s="9">
        <v>9.5423611111111126E-3</v>
      </c>
      <c r="N71" s="9">
        <v>7.7323183437500009E-3</v>
      </c>
      <c r="O71" s="2">
        <v>87.193722784527608</v>
      </c>
      <c r="P71">
        <v>25</v>
      </c>
      <c r="Q71" s="10">
        <v>7.0967281724537024E-3</v>
      </c>
    </row>
    <row r="72" spans="1:17" x14ac:dyDescent="0.2">
      <c r="A72">
        <f t="shared" si="1"/>
        <v>25</v>
      </c>
      <c r="B72">
        <v>26</v>
      </c>
      <c r="C72" t="s">
        <v>213</v>
      </c>
      <c r="D72">
        <v>14</v>
      </c>
      <c r="E72" s="2">
        <v>0.79800000000000004</v>
      </c>
      <c r="F72" s="2">
        <v>0.81850000000000001</v>
      </c>
      <c r="G72" t="s">
        <v>127</v>
      </c>
      <c r="H72" t="s">
        <v>50</v>
      </c>
      <c r="I72" s="2">
        <v>1</v>
      </c>
      <c r="J72" s="2" t="s">
        <v>58</v>
      </c>
      <c r="K72" s="2">
        <v>0.99</v>
      </c>
      <c r="L72" s="2">
        <v>0.81031500000000001</v>
      </c>
      <c r="M72" s="9">
        <v>9.5423611111111126E-3</v>
      </c>
      <c r="N72" s="9">
        <v>7.7323183437500009E-3</v>
      </c>
      <c r="O72" s="2">
        <v>87.193722784527608</v>
      </c>
      <c r="P72">
        <v>25</v>
      </c>
      <c r="Q72" s="10">
        <v>7.0967281724537024E-3</v>
      </c>
    </row>
    <row r="73" spans="1:17" x14ac:dyDescent="0.2">
      <c r="A73">
        <v>26</v>
      </c>
      <c r="B73">
        <v>20</v>
      </c>
      <c r="C73" t="s">
        <v>216</v>
      </c>
      <c r="D73">
        <v>22</v>
      </c>
      <c r="E73" s="2">
        <v>1</v>
      </c>
      <c r="F73" s="2">
        <v>0.90800000000000003</v>
      </c>
      <c r="G73" t="s">
        <v>217</v>
      </c>
      <c r="H73" t="s">
        <v>218</v>
      </c>
      <c r="I73" s="2">
        <v>1.0925</v>
      </c>
      <c r="J73" s="2" t="s">
        <v>21</v>
      </c>
      <c r="K73" s="2">
        <v>1.02</v>
      </c>
      <c r="L73" s="2">
        <v>1.0118297999999999</v>
      </c>
      <c r="M73" s="9">
        <v>7.7240740740740776E-3</v>
      </c>
      <c r="N73" s="9">
        <v>7.8154483255555591E-3</v>
      </c>
      <c r="O73" s="2">
        <v>86.090081606902444</v>
      </c>
      <c r="P73">
        <v>26</v>
      </c>
      <c r="Q73" s="10">
        <v>7.7323183437500009E-3</v>
      </c>
    </row>
    <row r="74" spans="1:17" x14ac:dyDescent="0.2">
      <c r="A74">
        <f t="shared" si="1"/>
        <v>26</v>
      </c>
      <c r="B74">
        <v>20</v>
      </c>
      <c r="C74" t="s">
        <v>219</v>
      </c>
      <c r="D74">
        <v>49</v>
      </c>
      <c r="E74" s="2">
        <v>0.84199999999999997</v>
      </c>
      <c r="F74" s="2">
        <v>0.90800000000000003</v>
      </c>
      <c r="G74" t="s">
        <v>217</v>
      </c>
      <c r="H74" t="s">
        <v>218</v>
      </c>
      <c r="I74" s="2">
        <v>1.0925</v>
      </c>
      <c r="J74" s="2" t="s">
        <v>21</v>
      </c>
      <c r="K74" s="2">
        <v>1.02</v>
      </c>
      <c r="L74" s="2">
        <v>1.0118297999999999</v>
      </c>
      <c r="M74" s="9">
        <v>7.7240740740740776E-3</v>
      </c>
      <c r="N74" s="9">
        <v>7.8154483255555591E-3</v>
      </c>
      <c r="O74" s="2">
        <v>86.090081606902444</v>
      </c>
      <c r="P74">
        <v>26</v>
      </c>
      <c r="Q74" s="10">
        <v>7.7323183437500009E-3</v>
      </c>
    </row>
    <row r="75" spans="1:17" x14ac:dyDescent="0.2">
      <c r="A75">
        <f t="shared" si="1"/>
        <v>26</v>
      </c>
      <c r="B75">
        <v>20</v>
      </c>
      <c r="C75" t="s">
        <v>220</v>
      </c>
      <c r="D75">
        <v>21</v>
      </c>
      <c r="E75" s="2">
        <v>0.89500000000000002</v>
      </c>
      <c r="F75" s="2">
        <v>0.90800000000000003</v>
      </c>
      <c r="G75" t="s">
        <v>217</v>
      </c>
      <c r="H75" t="s">
        <v>218</v>
      </c>
      <c r="I75" s="2">
        <v>1.0925</v>
      </c>
      <c r="J75" s="2" t="s">
        <v>21</v>
      </c>
      <c r="K75" s="2">
        <v>1.02</v>
      </c>
      <c r="L75" s="2">
        <v>1.0118297999999999</v>
      </c>
      <c r="M75" s="9">
        <v>7.7240740740740776E-3</v>
      </c>
      <c r="N75" s="9">
        <v>7.8154483255555591E-3</v>
      </c>
      <c r="O75" s="2">
        <v>86.090081606902444</v>
      </c>
      <c r="P75">
        <v>26</v>
      </c>
      <c r="Q75" s="10">
        <v>7.7323183437500009E-3</v>
      </c>
    </row>
    <row r="76" spans="1:17" x14ac:dyDescent="0.2">
      <c r="A76">
        <f t="shared" si="1"/>
        <v>26</v>
      </c>
      <c r="B76">
        <v>20</v>
      </c>
      <c r="C76" t="s">
        <v>221</v>
      </c>
      <c r="D76">
        <v>22</v>
      </c>
      <c r="E76" s="2">
        <v>0.89500000000000002</v>
      </c>
      <c r="F76" s="2">
        <v>0.90800000000000003</v>
      </c>
      <c r="G76" t="s">
        <v>217</v>
      </c>
      <c r="H76" t="s">
        <v>218</v>
      </c>
      <c r="I76" s="2">
        <v>1.0925</v>
      </c>
      <c r="J76" s="2" t="s">
        <v>21</v>
      </c>
      <c r="K76" s="2">
        <v>1.02</v>
      </c>
      <c r="L76" s="2">
        <v>1.0118297999999999</v>
      </c>
      <c r="M76" s="9">
        <v>7.7240740740740776E-3</v>
      </c>
      <c r="N76" s="9">
        <v>7.8154483255555591E-3</v>
      </c>
      <c r="O76" s="2">
        <v>86.090081606902444</v>
      </c>
      <c r="P76">
        <v>26</v>
      </c>
      <c r="Q76" s="10">
        <v>7.7323183437500009E-3</v>
      </c>
    </row>
    <row r="77" spans="1:17" x14ac:dyDescent="0.2">
      <c r="M77" s="9"/>
      <c r="N77" s="9"/>
      <c r="Q77" s="10"/>
    </row>
    <row r="78" spans="1:17" x14ac:dyDescent="0.2">
      <c r="M78" s="9"/>
      <c r="N78" s="9"/>
      <c r="Q78" s="10"/>
    </row>
    <row r="79" spans="1:17" x14ac:dyDescent="0.2">
      <c r="M79" s="9"/>
      <c r="N79" s="9"/>
      <c r="Q79" s="10"/>
    </row>
    <row r="80" spans="1:17" x14ac:dyDescent="0.2">
      <c r="M80" s="9"/>
      <c r="N80" s="9"/>
      <c r="Q80" s="10"/>
    </row>
    <row r="81" spans="13:17" x14ac:dyDescent="0.2">
      <c r="M81" s="9"/>
      <c r="N81" s="9"/>
      <c r="Q81" s="10"/>
    </row>
    <row r="82" spans="13:17" x14ac:dyDescent="0.2">
      <c r="M82" s="9"/>
      <c r="N82" s="9"/>
      <c r="Q82" s="10"/>
    </row>
    <row r="83" spans="13:17" x14ac:dyDescent="0.2">
      <c r="M83" s="9"/>
      <c r="N83" s="9"/>
      <c r="Q83" s="10"/>
    </row>
    <row r="84" spans="13:17" x14ac:dyDescent="0.2">
      <c r="M84" s="9"/>
      <c r="N84" s="9"/>
      <c r="Q84" s="10"/>
    </row>
    <row r="85" spans="13:17" x14ac:dyDescent="0.2">
      <c r="M85" s="9"/>
      <c r="N85" s="9"/>
      <c r="Q85" s="10"/>
    </row>
    <row r="86" spans="13:17" x14ac:dyDescent="0.2">
      <c r="M86" s="9"/>
      <c r="N86" s="9"/>
      <c r="Q86" s="10"/>
    </row>
    <row r="87" spans="13:17" x14ac:dyDescent="0.2">
      <c r="M87" s="9"/>
      <c r="N87" s="9"/>
      <c r="Q87" s="10"/>
    </row>
    <row r="88" spans="13:17" x14ac:dyDescent="0.2">
      <c r="M88" s="9"/>
      <c r="N88" s="9"/>
      <c r="Q88" s="10"/>
    </row>
    <row r="89" spans="13:17" x14ac:dyDescent="0.2">
      <c r="M89" s="9"/>
      <c r="N89" s="9"/>
      <c r="Q89" s="10"/>
    </row>
    <row r="90" spans="13:17" x14ac:dyDescent="0.2">
      <c r="M90" s="9"/>
      <c r="N90" s="9"/>
      <c r="Q90" s="10"/>
    </row>
    <row r="91" spans="13:17" x14ac:dyDescent="0.2">
      <c r="M91" s="9"/>
      <c r="N91" s="9"/>
      <c r="Q91" s="10"/>
    </row>
    <row r="92" spans="13:17" x14ac:dyDescent="0.2">
      <c r="M92" s="9"/>
      <c r="N92" s="9"/>
      <c r="Q92" s="10"/>
    </row>
    <row r="93" spans="13:17" x14ac:dyDescent="0.2">
      <c r="M93" s="9"/>
      <c r="N93" s="9"/>
      <c r="Q93" s="10"/>
    </row>
    <row r="94" spans="13:17" x14ac:dyDescent="0.2">
      <c r="M94" s="9"/>
      <c r="N94" s="9"/>
      <c r="Q94" s="10"/>
    </row>
    <row r="95" spans="13:17" x14ac:dyDescent="0.2">
      <c r="M95" s="9"/>
      <c r="N95" s="9"/>
      <c r="Q95" s="10"/>
    </row>
    <row r="96" spans="13:17" x14ac:dyDescent="0.2">
      <c r="M96" s="9"/>
      <c r="N96" s="9"/>
      <c r="Q96" s="10"/>
    </row>
    <row r="97" spans="13:17" x14ac:dyDescent="0.2">
      <c r="M97" s="9"/>
      <c r="N97" s="9"/>
      <c r="Q97" s="10"/>
    </row>
    <row r="98" spans="13:17" x14ac:dyDescent="0.2">
      <c r="M98" s="9"/>
      <c r="N98" s="9"/>
      <c r="Q98" s="10"/>
    </row>
    <row r="99" spans="13:17" x14ac:dyDescent="0.2">
      <c r="M99" s="9"/>
      <c r="N99" s="9"/>
      <c r="Q99" s="10"/>
    </row>
    <row r="100" spans="13:17" x14ac:dyDescent="0.2">
      <c r="M100" s="9"/>
      <c r="N100" s="9"/>
      <c r="Q100" s="10"/>
    </row>
    <row r="101" spans="13:17" x14ac:dyDescent="0.2">
      <c r="M101" s="9"/>
      <c r="N101" s="9"/>
      <c r="Q101" s="10"/>
    </row>
  </sheetData>
  <autoFilter ref="A4:W76" xr:uid="{7569BC30-516E-44CB-88F0-840E8EB373AD}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E43DE-9ADC-4963-812A-76626251C405}">
  <sheetPr filterMode="1">
    <tabColor rgb="FFFFFF00"/>
  </sheetPr>
  <dimension ref="A2:D44"/>
  <sheetViews>
    <sheetView workbookViewId="0">
      <selection activeCell="B8" sqref="B8:B44"/>
    </sheetView>
  </sheetViews>
  <sheetFormatPr defaultRowHeight="12.75" x14ac:dyDescent="0.2"/>
  <cols>
    <col min="2" max="2" width="22.28515625" bestFit="1" customWidth="1"/>
  </cols>
  <sheetData>
    <row r="2" spans="1:4" x14ac:dyDescent="0.2">
      <c r="A2">
        <v>1</v>
      </c>
      <c r="B2" t="s">
        <v>102</v>
      </c>
      <c r="C2">
        <v>108.5930740048278</v>
      </c>
      <c r="D2">
        <f>VLOOKUP(B2,Einduitslag!B:E,4,0)</f>
        <v>108.5930740048278</v>
      </c>
    </row>
    <row r="3" spans="1:4" hidden="1" x14ac:dyDescent="0.2">
      <c r="A3">
        <v>1</v>
      </c>
      <c r="B3" t="s">
        <v>39</v>
      </c>
      <c r="C3">
        <v>108.5930740048278</v>
      </c>
      <c r="D3">
        <f>VLOOKUP(B3,Einduitslag!B:E,4,0)</f>
        <v>108.5930740048278</v>
      </c>
    </row>
    <row r="4" spans="1:4" hidden="1" x14ac:dyDescent="0.2">
      <c r="A4">
        <v>3</v>
      </c>
      <c r="B4" t="s">
        <v>34</v>
      </c>
      <c r="C4">
        <v>108.46389452097286</v>
      </c>
      <c r="D4">
        <f>VLOOKUP(B4,Einduitslag!B:E,4,0)</f>
        <v>108.46389452097286</v>
      </c>
    </row>
    <row r="5" spans="1:4" hidden="1" x14ac:dyDescent="0.2">
      <c r="A5">
        <v>4</v>
      </c>
      <c r="B5" t="s">
        <v>250</v>
      </c>
      <c r="C5">
        <v>106.92212948147396</v>
      </c>
      <c r="D5">
        <f>VLOOKUP(B5,Einduitslag!B:E,4,0)</f>
        <v>106.92212948147396</v>
      </c>
    </row>
    <row r="6" spans="1:4" hidden="1" x14ac:dyDescent="0.2">
      <c r="A6">
        <v>5</v>
      </c>
      <c r="B6" t="s">
        <v>24</v>
      </c>
      <c r="C6">
        <v>106.37036823625583</v>
      </c>
      <c r="D6">
        <f>VLOOKUP(B6,Einduitslag!B:E,4,0)</f>
        <v>106.37036823625583</v>
      </c>
    </row>
    <row r="7" spans="1:4" hidden="1" x14ac:dyDescent="0.2">
      <c r="A7">
        <v>5</v>
      </c>
      <c r="B7" t="s">
        <v>36</v>
      </c>
      <c r="C7">
        <v>106.37036823625583</v>
      </c>
      <c r="D7">
        <f>VLOOKUP(B7,Einduitslag!B:E,4,0)</f>
        <v>106.37036823625583</v>
      </c>
    </row>
    <row r="8" spans="1:4" x14ac:dyDescent="0.2">
      <c r="A8">
        <v>7</v>
      </c>
      <c r="B8" t="s">
        <v>178</v>
      </c>
      <c r="C8">
        <v>105.56605048699356</v>
      </c>
      <c r="D8">
        <f>VLOOKUP(B8,Einduitslag!B:E,4,0)</f>
        <v>105.56605048699356</v>
      </c>
    </row>
    <row r="9" spans="1:4" hidden="1" x14ac:dyDescent="0.2">
      <c r="A9">
        <v>8</v>
      </c>
      <c r="B9" t="s">
        <v>66</v>
      </c>
      <c r="C9">
        <v>105.48820387002336</v>
      </c>
      <c r="D9">
        <f>VLOOKUP(B9,Einduitslag!B:E,4,0)</f>
        <v>105.48820387002336</v>
      </c>
    </row>
    <row r="10" spans="1:4" hidden="1" x14ac:dyDescent="0.2">
      <c r="A10">
        <v>9</v>
      </c>
      <c r="B10" t="s">
        <v>32</v>
      </c>
      <c r="C10">
        <v>103.99131797593586</v>
      </c>
      <c r="D10">
        <f>VLOOKUP(B10,Einduitslag!B:E,4,0)</f>
        <v>103.99131797593586</v>
      </c>
    </row>
    <row r="11" spans="1:4" hidden="1" x14ac:dyDescent="0.2">
      <c r="A11">
        <v>9</v>
      </c>
      <c r="B11" t="s">
        <v>126</v>
      </c>
      <c r="C11">
        <v>103.99131797593586</v>
      </c>
      <c r="D11">
        <f>VLOOKUP(B11,Einduitslag!B:E,4,0)</f>
        <v>103.99131797593586</v>
      </c>
    </row>
    <row r="12" spans="1:4" x14ac:dyDescent="0.2">
      <c r="A12">
        <v>11</v>
      </c>
      <c r="B12" t="s">
        <v>251</v>
      </c>
      <c r="C12">
        <v>103.88663262052383</v>
      </c>
      <c r="D12">
        <f>VLOOKUP(B12,Einduitslag!B:E,4,0)</f>
        <v>103.88663262052383</v>
      </c>
    </row>
    <row r="13" spans="1:4" hidden="1" x14ac:dyDescent="0.2">
      <c r="A13">
        <v>12</v>
      </c>
      <c r="B13" t="s">
        <v>159</v>
      </c>
      <c r="C13">
        <v>102.07564278178945</v>
      </c>
      <c r="D13">
        <f>VLOOKUP(B13,Einduitslag!B:E,4,0)</f>
        <v>102.07564278178945</v>
      </c>
    </row>
    <row r="14" spans="1:4" hidden="1" x14ac:dyDescent="0.2">
      <c r="A14">
        <v>13</v>
      </c>
      <c r="B14" t="s">
        <v>68</v>
      </c>
      <c r="C14">
        <v>101.97475615177838</v>
      </c>
      <c r="D14">
        <f>VLOOKUP(B14,Einduitslag!B:E,4,0)</f>
        <v>101.97475615177838</v>
      </c>
    </row>
    <row r="15" spans="1:4" hidden="1" x14ac:dyDescent="0.2">
      <c r="A15">
        <v>14</v>
      </c>
      <c r="B15" t="s">
        <v>205</v>
      </c>
      <c r="C15">
        <v>101.84857590458448</v>
      </c>
      <c r="D15">
        <f>VLOOKUP(B15,Einduitslag!B:E,4,0)</f>
        <v>101.84857590458448</v>
      </c>
    </row>
    <row r="16" spans="1:4" x14ac:dyDescent="0.2">
      <c r="A16">
        <v>15</v>
      </c>
      <c r="B16" t="s">
        <v>252</v>
      </c>
      <c r="C16">
        <v>101.20163531310939</v>
      </c>
      <c r="D16">
        <f>VLOOKUP(B16,Einduitslag!B:E,4,0)</f>
        <v>101.20163531310939</v>
      </c>
    </row>
    <row r="17" spans="1:4" x14ac:dyDescent="0.2">
      <c r="A17">
        <v>16</v>
      </c>
      <c r="B17" t="s">
        <v>162</v>
      </c>
      <c r="C17">
        <v>101.13657500051859</v>
      </c>
      <c r="D17">
        <f>VLOOKUP(B17,Einduitslag!B:E,4,0)</f>
        <v>101.13657500051859</v>
      </c>
    </row>
    <row r="18" spans="1:4" x14ac:dyDescent="0.2">
      <c r="A18">
        <v>17</v>
      </c>
      <c r="B18" t="s">
        <v>253</v>
      </c>
      <c r="C18">
        <v>100.82706790610699</v>
      </c>
      <c r="D18">
        <f>VLOOKUP(B18,Einduitslag!B:E,4,0)</f>
        <v>100.82706790610699</v>
      </c>
    </row>
    <row r="19" spans="1:4" x14ac:dyDescent="0.2">
      <c r="A19">
        <v>18</v>
      </c>
      <c r="B19" t="s">
        <v>42</v>
      </c>
      <c r="C19">
        <v>100.6797568085439</v>
      </c>
      <c r="D19">
        <f>VLOOKUP(B19,Einduitslag!B:E,4,0)</f>
        <v>100.6797568085439</v>
      </c>
    </row>
    <row r="20" spans="1:4" hidden="1" x14ac:dyDescent="0.2">
      <c r="A20">
        <v>19</v>
      </c>
      <c r="B20" t="s">
        <v>126</v>
      </c>
      <c r="C20">
        <v>100.28565039312939</v>
      </c>
      <c r="D20">
        <f>VLOOKUP(B20,Einduitslag!B:E,4,0)</f>
        <v>103.99131797593586</v>
      </c>
    </row>
    <row r="21" spans="1:4" hidden="1" x14ac:dyDescent="0.2">
      <c r="A21">
        <v>20</v>
      </c>
      <c r="B21" t="s">
        <v>204</v>
      </c>
      <c r="C21">
        <v>100.05875265646912</v>
      </c>
      <c r="D21">
        <f>VLOOKUP(B21,Einduitslag!B:E,4,0)</f>
        <v>100.05875265646912</v>
      </c>
    </row>
    <row r="22" spans="1:4" x14ac:dyDescent="0.2">
      <c r="A22">
        <v>21</v>
      </c>
      <c r="B22" t="s">
        <v>254</v>
      </c>
      <c r="C22">
        <v>99.999999999999957</v>
      </c>
      <c r="D22">
        <f>VLOOKUP(B22,Einduitslag!B:E,4,0)</f>
        <v>99.999999999999957</v>
      </c>
    </row>
    <row r="23" spans="1:4" hidden="1" x14ac:dyDescent="0.2">
      <c r="A23">
        <v>22</v>
      </c>
      <c r="B23" t="s">
        <v>171</v>
      </c>
      <c r="C23">
        <v>99.803319363683812</v>
      </c>
      <c r="D23">
        <f>VLOOKUP(B23,Einduitslag!B:E,4,0)</f>
        <v>99.803319363683812</v>
      </c>
    </row>
    <row r="24" spans="1:4" x14ac:dyDescent="0.2">
      <c r="A24">
        <v>23</v>
      </c>
      <c r="B24" t="s">
        <v>255</v>
      </c>
      <c r="C24">
        <v>99.744435603643026</v>
      </c>
      <c r="D24">
        <f>VLOOKUP(B24,Einduitslag!B:E,4,0)</f>
        <v>99.744435603643026</v>
      </c>
    </row>
    <row r="25" spans="1:4" hidden="1" x14ac:dyDescent="0.2">
      <c r="A25">
        <v>24</v>
      </c>
      <c r="B25" t="s">
        <v>98</v>
      </c>
      <c r="C25">
        <v>99.697577587629297</v>
      </c>
      <c r="D25">
        <f>VLOOKUP(B25,Einduitslag!B:E,4,0)</f>
        <v>99.697577587629297</v>
      </c>
    </row>
    <row r="26" spans="1:4" hidden="1" x14ac:dyDescent="0.2">
      <c r="A26">
        <v>25</v>
      </c>
      <c r="B26" t="s">
        <v>44</v>
      </c>
      <c r="C26">
        <v>98.981181706651284</v>
      </c>
      <c r="D26">
        <f>VLOOKUP(B26,Einduitslag!B:E,4,0)</f>
        <v>98.981181706651284</v>
      </c>
    </row>
    <row r="27" spans="1:4" hidden="1" x14ac:dyDescent="0.2">
      <c r="A27">
        <v>26</v>
      </c>
      <c r="B27" t="s">
        <v>203</v>
      </c>
      <c r="C27">
        <v>98.082042009771996</v>
      </c>
      <c r="D27">
        <f>VLOOKUP(B27,Einduitslag!B:E,4,0)</f>
        <v>98.082042009771996</v>
      </c>
    </row>
    <row r="28" spans="1:4" x14ac:dyDescent="0.2">
      <c r="A28">
        <v>27</v>
      </c>
      <c r="B28" t="s">
        <v>256</v>
      </c>
      <c r="C28">
        <v>97.997404874095992</v>
      </c>
      <c r="D28">
        <f>VLOOKUP(B28,Einduitslag!B:E,4,0)</f>
        <v>97.997404874095992</v>
      </c>
    </row>
    <row r="29" spans="1:4" hidden="1" x14ac:dyDescent="0.2">
      <c r="A29">
        <v>28</v>
      </c>
      <c r="B29" t="s">
        <v>123</v>
      </c>
      <c r="C29">
        <v>97.132924841365238</v>
      </c>
      <c r="D29">
        <f>VLOOKUP(B29,Einduitslag!B:E,4,0)</f>
        <v>97.132924841365238</v>
      </c>
    </row>
    <row r="30" spans="1:4" hidden="1" x14ac:dyDescent="0.2">
      <c r="A30">
        <v>29</v>
      </c>
      <c r="B30" t="s">
        <v>202</v>
      </c>
      <c r="C30">
        <v>96.980720563978991</v>
      </c>
      <c r="D30">
        <f>VLOOKUP(B30,Einduitslag!B:E,4,0)</f>
        <v>96.980720563978991</v>
      </c>
    </row>
    <row r="31" spans="1:4" hidden="1" x14ac:dyDescent="0.2">
      <c r="A31">
        <v>30</v>
      </c>
      <c r="B31" t="s">
        <v>207</v>
      </c>
      <c r="C31">
        <v>96.713428685582315</v>
      </c>
      <c r="D31">
        <f>VLOOKUP(B31,Einduitslag!B:E,4,0)</f>
        <v>96.713428685582315</v>
      </c>
    </row>
    <row r="32" spans="1:4" hidden="1" x14ac:dyDescent="0.2">
      <c r="A32">
        <v>31</v>
      </c>
      <c r="B32" t="s">
        <v>209</v>
      </c>
      <c r="C32">
        <v>96.468523159555616</v>
      </c>
      <c r="D32">
        <f>VLOOKUP(B32,Einduitslag!B:E,4,0)</f>
        <v>96.468523159555616</v>
      </c>
    </row>
    <row r="33" spans="1:4" hidden="1" x14ac:dyDescent="0.2">
      <c r="A33">
        <v>32</v>
      </c>
      <c r="B33" t="s">
        <v>213</v>
      </c>
      <c r="C33">
        <v>95.191383696383568</v>
      </c>
      <c r="D33">
        <f>VLOOKUP(B33,Einduitslag!B:E,4,0)</f>
        <v>95.191383696383568</v>
      </c>
    </row>
    <row r="34" spans="1:4" x14ac:dyDescent="0.2">
      <c r="A34">
        <v>33</v>
      </c>
      <c r="B34" t="s">
        <v>257</v>
      </c>
      <c r="C34">
        <v>95.166710646285281</v>
      </c>
      <c r="D34">
        <f>VLOOKUP(B34,Einduitslag!B:E,4,0)</f>
        <v>95.166710646285281</v>
      </c>
    </row>
    <row r="35" spans="1:4" hidden="1" x14ac:dyDescent="0.2">
      <c r="A35">
        <v>34</v>
      </c>
      <c r="B35" t="s">
        <v>177</v>
      </c>
      <c r="C35">
        <v>94.147161689163326</v>
      </c>
      <c r="D35">
        <f>VLOOKUP(B35,Einduitslag!B:E,4,0)</f>
        <v>94.147161689163326</v>
      </c>
    </row>
    <row r="36" spans="1:4" hidden="1" x14ac:dyDescent="0.2">
      <c r="A36">
        <v>35</v>
      </c>
      <c r="B36" t="s">
        <v>215</v>
      </c>
      <c r="C36">
        <v>93.714360064274146</v>
      </c>
      <c r="D36">
        <f>VLOOKUP(B36,Einduitslag!B:E,4,0)</f>
        <v>93.714360064274146</v>
      </c>
    </row>
    <row r="37" spans="1:4" hidden="1" x14ac:dyDescent="0.2">
      <c r="A37">
        <v>36</v>
      </c>
      <c r="B37" t="s">
        <v>245</v>
      </c>
      <c r="C37">
        <v>92.528363026429602</v>
      </c>
      <c r="D37">
        <f>VLOOKUP(B37,Einduitslag!B:E,4,0)</f>
        <v>92.528363026429602</v>
      </c>
    </row>
    <row r="38" spans="1:4" hidden="1" x14ac:dyDescent="0.2">
      <c r="A38">
        <v>37</v>
      </c>
      <c r="B38" t="s">
        <v>87</v>
      </c>
      <c r="C38">
        <v>92.416169418351046</v>
      </c>
      <c r="D38">
        <f>VLOOKUP(B38,Einduitslag!B:E,4,0)</f>
        <v>92.416169418351046</v>
      </c>
    </row>
    <row r="39" spans="1:4" x14ac:dyDescent="0.2">
      <c r="A39">
        <v>38</v>
      </c>
      <c r="B39" t="s">
        <v>182</v>
      </c>
      <c r="C39">
        <v>92.36083281901648</v>
      </c>
      <c r="D39">
        <f>VLOOKUP(B39,Einduitslag!B:E,4,0)</f>
        <v>92.36083281901648</v>
      </c>
    </row>
    <row r="40" spans="1:4" hidden="1" x14ac:dyDescent="0.2">
      <c r="A40">
        <v>39</v>
      </c>
      <c r="B40" t="s">
        <v>212</v>
      </c>
      <c r="C40">
        <v>91.468416862567835</v>
      </c>
      <c r="D40">
        <f>VLOOKUP(B40,Einduitslag!B:E,4,0)</f>
        <v>91.468416862567835</v>
      </c>
    </row>
    <row r="41" spans="1:4" x14ac:dyDescent="0.2">
      <c r="A41">
        <v>40</v>
      </c>
      <c r="B41" t="s">
        <v>184</v>
      </c>
      <c r="C41">
        <v>91.116084889461987</v>
      </c>
      <c r="D41">
        <f>VLOOKUP(B41,Einduitslag!B:E,4,0)</f>
        <v>91.116084889461987</v>
      </c>
    </row>
    <row r="42" spans="1:4" hidden="1" x14ac:dyDescent="0.2">
      <c r="A42">
        <v>41</v>
      </c>
      <c r="B42" t="s">
        <v>214</v>
      </c>
      <c r="C42">
        <v>90.854323732547144</v>
      </c>
      <c r="D42">
        <f>VLOOKUP(B42,Einduitslag!B:E,4,0)</f>
        <v>90.854323732547144</v>
      </c>
    </row>
    <row r="43" spans="1:4" x14ac:dyDescent="0.2">
      <c r="A43">
        <v>42</v>
      </c>
      <c r="B43" t="s">
        <v>258</v>
      </c>
      <c r="C43">
        <v>90.78493026758089</v>
      </c>
      <c r="D43">
        <f>VLOOKUP(B43,Einduitslag!B:E,4,0)</f>
        <v>90.78493026758089</v>
      </c>
    </row>
    <row r="44" spans="1:4" x14ac:dyDescent="0.2">
      <c r="A44">
        <v>43</v>
      </c>
      <c r="B44" t="s">
        <v>259</v>
      </c>
      <c r="C44">
        <v>90.089986974909351</v>
      </c>
      <c r="D44">
        <f>VLOOKUP(B44,Einduitslag!B:E,4,0)</f>
        <v>90.089986974909351</v>
      </c>
    </row>
  </sheetData>
  <autoFilter ref="A2:D44" xr:uid="{D101AA1C-35BB-422F-B079-B487A02C0BEB}">
    <filterColumn colId="3">
      <filters>
        <filter val="#N/B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77CE-5D9E-41A5-AA8B-28FD442B1222}">
  <sheetPr>
    <tabColor indexed="13"/>
  </sheetPr>
  <dimension ref="A1:I132"/>
  <sheetViews>
    <sheetView showGridLines="0" workbookViewId="0">
      <pane xSplit="1" ySplit="3" topLeftCell="B4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7" customWidth="1"/>
    <col min="2" max="2" width="24" bestFit="1" customWidth="1"/>
    <col min="3" max="3" width="9.140625" customWidth="1"/>
    <col min="4" max="4" width="9.140625" hidden="1" customWidth="1"/>
    <col min="5" max="6" width="11.42578125" hidden="1" customWidth="1"/>
    <col min="7" max="7" width="5.5703125" hidden="1" customWidth="1"/>
    <col min="8" max="8" width="0" style="17" hidden="1" customWidth="1"/>
    <col min="9" max="9" width="0" hidden="1" customWidth="1"/>
  </cols>
  <sheetData>
    <row r="1" spans="1:9" ht="20.25" x14ac:dyDescent="0.3">
      <c r="A1" s="1" t="s">
        <v>187</v>
      </c>
    </row>
    <row r="3" spans="1:9" s="20" customFormat="1" ht="31.5" customHeight="1" x14ac:dyDescent="0.2">
      <c r="A3" s="23" t="s">
        <v>135</v>
      </c>
      <c r="B3" s="23" t="s">
        <v>2</v>
      </c>
      <c r="C3" s="24">
        <v>43056</v>
      </c>
      <c r="D3" s="24">
        <v>43084</v>
      </c>
      <c r="E3" s="24">
        <v>43112</v>
      </c>
      <c r="F3" s="24" t="s">
        <v>186</v>
      </c>
      <c r="G3"/>
      <c r="H3" s="25" t="s">
        <v>164</v>
      </c>
    </row>
    <row r="4" spans="1:9" x14ac:dyDescent="0.2">
      <c r="A4" s="18">
        <v>1</v>
      </c>
      <c r="B4" s="18" t="s">
        <v>32</v>
      </c>
      <c r="C4" s="19">
        <f>VLOOKUP(B4,'Uitslag 17Nov'!C:O,13,0)</f>
        <v>103.64167722292784</v>
      </c>
      <c r="D4" s="19" t="e">
        <f>VLOOKUP(B4,'Uitslag 15Dec'!C:O,13,0)</f>
        <v>#N/A</v>
      </c>
      <c r="E4" s="19" t="e">
        <f>VLOOKUP(B4,'Uitslag 13Jan'!C:O,13,0)</f>
        <v>#N/A</v>
      </c>
      <c r="F4" s="19" t="e">
        <f>VLOOKUP(B4,'Uitslag HEK'!A:D,4,0)</f>
        <v>#N/A</v>
      </c>
      <c r="G4" s="19"/>
      <c r="H4" s="22" t="e">
        <f>C4+D4+E4</f>
        <v>#N/A</v>
      </c>
      <c r="I4" s="16"/>
    </row>
    <row r="5" spans="1:9" s="26" customFormat="1" x14ac:dyDescent="0.2">
      <c r="A5" s="26">
        <v>2</v>
      </c>
      <c r="B5" s="26" t="s">
        <v>18</v>
      </c>
      <c r="C5" s="27">
        <f>VLOOKUP(B5,'Uitslag 17Nov'!C:O,13,0)</f>
        <v>103.64167722292784</v>
      </c>
      <c r="D5" s="27" t="e">
        <f>VLOOKUP(B5,'Uitslag 15Dec'!C:O,13,0)</f>
        <v>#N/A</v>
      </c>
      <c r="E5" s="27" t="e">
        <f>VLOOKUP(B5,'Uitslag 13Jan'!C:O,13,0)</f>
        <v>#N/A</v>
      </c>
      <c r="F5" s="27" t="e">
        <f>VLOOKUP(B5,'Uitslag HEK'!A:D,4,0)</f>
        <v>#N/A</v>
      </c>
      <c r="G5" s="27"/>
      <c r="H5" s="28" t="e">
        <f>C5+D5+E5</f>
        <v>#N/A</v>
      </c>
      <c r="I5" s="27"/>
    </row>
    <row r="6" spans="1:9" x14ac:dyDescent="0.2">
      <c r="A6" s="26">
        <v>3</v>
      </c>
      <c r="B6" t="s">
        <v>34</v>
      </c>
      <c r="C6" s="16">
        <f>VLOOKUP(B6,'Uitslag 17Nov'!C:O,13,0)</f>
        <v>110</v>
      </c>
      <c r="D6" s="16" t="e">
        <f>VLOOKUP(B6,'Uitslag 15Dec'!C:O,13,0)</f>
        <v>#N/A</v>
      </c>
      <c r="E6" s="16" t="e">
        <f>VLOOKUP(B6,'Uitslag 13Jan'!C:O,13,0)</f>
        <v>#N/A</v>
      </c>
      <c r="F6" s="16" t="e">
        <f>VLOOKUP(B6,'Uitslag HEK'!A:D,4,0)</f>
        <v>#N/A</v>
      </c>
      <c r="G6" s="16"/>
      <c r="H6" s="21" t="e">
        <f>C6+E6+F6</f>
        <v>#N/A</v>
      </c>
      <c r="I6" s="16"/>
    </row>
    <row r="7" spans="1:9" x14ac:dyDescent="0.2">
      <c r="A7" s="26">
        <v>4</v>
      </c>
      <c r="B7" t="s">
        <v>24</v>
      </c>
      <c r="C7" s="16">
        <f>VLOOKUP(B7,'Uitslag 17Nov'!C:O,13,0)</f>
        <v>103.64167722292784</v>
      </c>
      <c r="D7" s="16" t="e">
        <f>VLOOKUP(B7,'Uitslag 15Dec'!C:O,13,0)</f>
        <v>#N/A</v>
      </c>
      <c r="E7" s="16" t="e">
        <f>VLOOKUP(B7,'Uitslag 13Jan'!C:O,13,0)</f>
        <v>#N/A</v>
      </c>
      <c r="F7" s="16"/>
      <c r="G7" s="16"/>
      <c r="H7" s="21" t="e">
        <f>SUM(C7:G7)</f>
        <v>#N/A</v>
      </c>
      <c r="I7" s="16"/>
    </row>
    <row r="8" spans="1:9" x14ac:dyDescent="0.2">
      <c r="A8" s="26">
        <v>5</v>
      </c>
      <c r="B8" t="s">
        <v>36</v>
      </c>
      <c r="C8" s="16">
        <f>VLOOKUP(B8,'Uitslag 17Nov'!C:O,13,0)</f>
        <v>103.64167722292784</v>
      </c>
      <c r="D8" s="16" t="e">
        <f>VLOOKUP(B8,'Uitslag 15Dec'!C:O,13,0)</f>
        <v>#N/A</v>
      </c>
      <c r="E8" s="16" t="e">
        <f>VLOOKUP(B8,'Uitslag 13Jan'!C:O,13,0)</f>
        <v>#N/A</v>
      </c>
      <c r="F8" s="16" t="e">
        <f>VLOOKUP(B8,'Uitslag HEK'!A:D,4,0)</f>
        <v>#N/A</v>
      </c>
      <c r="G8" s="16"/>
      <c r="H8" s="21" t="e">
        <f>C8+D8+F8</f>
        <v>#N/A</v>
      </c>
      <c r="I8" s="16"/>
    </row>
    <row r="9" spans="1:9" x14ac:dyDescent="0.2">
      <c r="A9" s="26">
        <v>6</v>
      </c>
      <c r="B9" t="s">
        <v>39</v>
      </c>
      <c r="C9" s="16">
        <f>VLOOKUP(B9,'Uitslag 17Nov'!C:O,13,0)</f>
        <v>103.64167722292784</v>
      </c>
      <c r="D9" s="16" t="e">
        <f>VLOOKUP(B9,'Uitslag 15Dec'!C:O,13,0)</f>
        <v>#N/A</v>
      </c>
      <c r="E9" s="16" t="e">
        <f>VLOOKUP(B9,'Uitslag 13Jan'!C:O,13,0)</f>
        <v>#N/A</v>
      </c>
      <c r="F9" s="16"/>
      <c r="G9" s="16"/>
      <c r="H9" s="21" t="e">
        <f t="shared" ref="H9:H18" si="0">SUM(C9:G9)</f>
        <v>#N/A</v>
      </c>
      <c r="I9" s="16"/>
    </row>
    <row r="10" spans="1:9" x14ac:dyDescent="0.2">
      <c r="A10" s="26">
        <v>7</v>
      </c>
      <c r="B10" t="s">
        <v>28</v>
      </c>
      <c r="C10" s="16">
        <f>VLOOKUP(B10,'Uitslag 17Nov'!C:O,13,0)</f>
        <v>106.2648046845142</v>
      </c>
      <c r="D10" s="16" t="e">
        <f>VLOOKUP(B10,'Uitslag 15Dec'!C:O,13,0)</f>
        <v>#N/A</v>
      </c>
      <c r="E10" s="16" t="e">
        <f>VLOOKUP(B10,'Uitslag 13Jan'!C:O,13,0)</f>
        <v>#N/A</v>
      </c>
      <c r="F10" s="16"/>
      <c r="G10" s="16"/>
      <c r="H10" s="21" t="e">
        <f t="shared" si="0"/>
        <v>#N/A</v>
      </c>
      <c r="I10" s="16"/>
    </row>
    <row r="11" spans="1:9" x14ac:dyDescent="0.2">
      <c r="A11" s="26">
        <v>8</v>
      </c>
      <c r="B11" t="s">
        <v>40</v>
      </c>
      <c r="C11" s="16" t="e">
        <f>VLOOKUP(B11,'Uitslag 17Nov'!C:O,13,0)</f>
        <v>#N/A</v>
      </c>
      <c r="D11" s="16" t="e">
        <f>VLOOKUP(B11,'Uitslag 15Dec'!C:O,13,0)</f>
        <v>#N/A</v>
      </c>
      <c r="E11" s="16"/>
      <c r="F11" s="16" t="e">
        <f>VLOOKUP(B11,'Uitslag HEK'!A:D,4,0)</f>
        <v>#N/A</v>
      </c>
      <c r="G11" s="16"/>
      <c r="H11" s="21" t="e">
        <f t="shared" si="0"/>
        <v>#N/A</v>
      </c>
      <c r="I11" s="16"/>
    </row>
    <row r="12" spans="1:9" x14ac:dyDescent="0.2">
      <c r="A12" s="26">
        <f>A11</f>
        <v>8</v>
      </c>
      <c r="B12" t="s">
        <v>43</v>
      </c>
      <c r="C12" s="16">
        <f>VLOOKUP(B12,'Uitslag 17Nov'!C:O,13,0)</f>
        <v>100.59792156786571</v>
      </c>
      <c r="D12" s="16" t="e">
        <f>VLOOKUP(B12,'Uitslag 15Dec'!C:O,13,0)</f>
        <v>#N/A</v>
      </c>
      <c r="E12" s="16"/>
      <c r="F12" s="16" t="e">
        <f>VLOOKUP(B12,'Uitslag HEK'!A:D,4,0)</f>
        <v>#N/A</v>
      </c>
      <c r="G12" s="16"/>
      <c r="H12" s="21" t="e">
        <f t="shared" si="0"/>
        <v>#N/A</v>
      </c>
      <c r="I12" s="16"/>
    </row>
    <row r="13" spans="1:9" x14ac:dyDescent="0.2">
      <c r="A13" s="26">
        <f>A12</f>
        <v>8</v>
      </c>
      <c r="B13" t="s">
        <v>44</v>
      </c>
      <c r="C13" s="16">
        <f>VLOOKUP(B13,'Uitslag 17Nov'!C:O,13,0)</f>
        <v>100.59792156786571</v>
      </c>
      <c r="D13" s="16" t="e">
        <f>VLOOKUP(B13,'Uitslag 15Dec'!C:O,13,0)</f>
        <v>#N/A</v>
      </c>
      <c r="E13" s="16"/>
      <c r="F13" s="16" t="e">
        <f>VLOOKUP(B13,'Uitslag HEK'!A:D,4,0)</f>
        <v>#N/A</v>
      </c>
      <c r="G13" s="16"/>
      <c r="H13" s="21" t="e">
        <f t="shared" si="0"/>
        <v>#N/A</v>
      </c>
      <c r="I13" s="16"/>
    </row>
    <row r="14" spans="1:9" x14ac:dyDescent="0.2">
      <c r="A14" s="26">
        <v>11</v>
      </c>
      <c r="B14" t="s">
        <v>48</v>
      </c>
      <c r="C14" s="16">
        <f>VLOOKUP(B14,'Uitslag 17Nov'!C:O,13,0)</f>
        <v>93.515763471423071</v>
      </c>
      <c r="D14" s="16" t="e">
        <f>VLOOKUP(B14,'Uitslag 15Dec'!C:O,13,0)</f>
        <v>#N/A</v>
      </c>
      <c r="E14" s="16" t="e">
        <f>VLOOKUP(B14,'Uitslag 13Jan'!C:O,13,0)</f>
        <v>#N/A</v>
      </c>
      <c r="F14" s="16"/>
      <c r="G14" s="16"/>
      <c r="H14" s="21" t="e">
        <f t="shared" si="0"/>
        <v>#N/A</v>
      </c>
      <c r="I14" s="16"/>
    </row>
    <row r="15" spans="1:9" x14ac:dyDescent="0.2">
      <c r="A15" s="26">
        <f>A14</f>
        <v>11</v>
      </c>
      <c r="B15" t="s">
        <v>53</v>
      </c>
      <c r="C15" s="16">
        <f>VLOOKUP(B15,'Uitslag 17Nov'!C:O,13,0)</f>
        <v>100</v>
      </c>
      <c r="D15" s="16" t="e">
        <f>VLOOKUP(B15,'Uitslag 15Dec'!C:O,13,0)</f>
        <v>#N/A</v>
      </c>
      <c r="E15" s="16" t="e">
        <f>VLOOKUP(B15,'Uitslag 13Jan'!C:O,13,0)</f>
        <v>#N/A</v>
      </c>
      <c r="F15" s="16"/>
      <c r="G15" s="16"/>
      <c r="H15" s="21" t="e">
        <f t="shared" si="0"/>
        <v>#N/A</v>
      </c>
      <c r="I15" s="16"/>
    </row>
    <row r="16" spans="1:9" x14ac:dyDescent="0.2">
      <c r="A16" s="26">
        <v>13</v>
      </c>
      <c r="B16" t="s">
        <v>42</v>
      </c>
      <c r="C16" s="16" t="e">
        <f>VLOOKUP(B16,'Uitslag 17Nov'!C:O,13,0)</f>
        <v>#N/A</v>
      </c>
      <c r="D16" s="16"/>
      <c r="E16" s="16" t="e">
        <f>VLOOKUP(B16,'Uitslag 13Jan'!C:O,13,0)</f>
        <v>#N/A</v>
      </c>
      <c r="F16" s="16" t="e">
        <f>VLOOKUP(B16,'Uitslag HEK'!A:D,4,0)</f>
        <v>#N/A</v>
      </c>
      <c r="G16" s="16"/>
      <c r="H16" s="21" t="e">
        <f t="shared" si="0"/>
        <v>#N/A</v>
      </c>
      <c r="I16" s="16"/>
    </row>
    <row r="17" spans="1:9" x14ac:dyDescent="0.2">
      <c r="A17" s="26">
        <v>14</v>
      </c>
      <c r="B17" t="s">
        <v>45</v>
      </c>
      <c r="C17" s="16" t="e">
        <f>VLOOKUP(B17,'Uitslag 17Nov'!C:O,13,0)</f>
        <v>#N/A</v>
      </c>
      <c r="D17" s="16" t="e">
        <f>VLOOKUP(B17,'Uitslag 15Dec'!C:O,13,0)</f>
        <v>#N/A</v>
      </c>
      <c r="E17" s="16" t="e">
        <f>VLOOKUP(B17,'Uitslag 13Jan'!C:O,13,0)</f>
        <v>#N/A</v>
      </c>
      <c r="F17" s="16"/>
      <c r="G17" s="16"/>
      <c r="H17" s="21" t="e">
        <f t="shared" si="0"/>
        <v>#N/A</v>
      </c>
      <c r="I17" s="16"/>
    </row>
    <row r="18" spans="1:9" x14ac:dyDescent="0.2">
      <c r="A18" s="26">
        <f>A17</f>
        <v>14</v>
      </c>
      <c r="B18" t="s">
        <v>47</v>
      </c>
      <c r="C18" s="16" t="e">
        <f>VLOOKUP(B18,'Uitslag 17Nov'!C:O,13,0)</f>
        <v>#N/A</v>
      </c>
      <c r="D18" s="16" t="e">
        <f>VLOOKUP(B18,'Uitslag 15Dec'!C:O,13,0)</f>
        <v>#N/A</v>
      </c>
      <c r="E18" s="16" t="e">
        <f>VLOOKUP(B18,'Uitslag 13Jan'!C:O,13,0)</f>
        <v>#N/A</v>
      </c>
      <c r="F18" s="16"/>
      <c r="G18" s="16"/>
      <c r="H18" s="21" t="e">
        <f t="shared" si="0"/>
        <v>#N/A</v>
      </c>
      <c r="I18" s="16"/>
    </row>
    <row r="19" spans="1:9" x14ac:dyDescent="0.2">
      <c r="A19" s="26">
        <v>16</v>
      </c>
      <c r="B19" t="s">
        <v>68</v>
      </c>
      <c r="C19" s="16">
        <f>VLOOKUP(B19,'Uitslag 17Nov'!C:O,13,0)</f>
        <v>107.0088465630476</v>
      </c>
      <c r="D19" s="16" t="e">
        <f>VLOOKUP(B19,'Uitslag 15Dec'!C:O,13,0)</f>
        <v>#N/A</v>
      </c>
      <c r="E19" s="16" t="e">
        <f>VLOOKUP(B19,'Uitslag 13Jan'!C:O,13,0)</f>
        <v>#N/A</v>
      </c>
      <c r="F19" s="16" t="e">
        <f>VLOOKUP(B19,'Uitslag HEK'!A:D,4,0)</f>
        <v>#N/A</v>
      </c>
      <c r="G19" s="16"/>
      <c r="H19" s="21" t="e">
        <f>D19+E19+F19</f>
        <v>#N/A</v>
      </c>
      <c r="I19" s="16"/>
    </row>
    <row r="20" spans="1:9" x14ac:dyDescent="0.2">
      <c r="A20" s="26">
        <v>17</v>
      </c>
      <c r="B20" t="s">
        <v>92</v>
      </c>
      <c r="C20" s="16">
        <f>VLOOKUP(B20,'Uitslag 17Nov'!C:O,13,0)</f>
        <v>108.97663620052535</v>
      </c>
      <c r="D20" s="16" t="e">
        <f>VLOOKUP(B20,'Uitslag 15Dec'!C:O,13,0)</f>
        <v>#N/A</v>
      </c>
      <c r="E20" s="16" t="e">
        <f>VLOOKUP(B20,'Uitslag 13Jan'!C:O,13,0)</f>
        <v>#N/A</v>
      </c>
      <c r="F20" s="16" t="e">
        <f>VLOOKUP(B20,'Uitslag HEK'!A:D,4,0)</f>
        <v>#N/A</v>
      </c>
      <c r="G20" s="16"/>
      <c r="H20" s="21" t="e">
        <f>D20+E20+F20</f>
        <v>#N/A</v>
      </c>
      <c r="I20" s="16"/>
    </row>
    <row r="21" spans="1:9" x14ac:dyDescent="0.2">
      <c r="A21" s="26">
        <v>18</v>
      </c>
      <c r="B21" t="s">
        <v>78</v>
      </c>
      <c r="C21" s="16" t="e">
        <f>VLOOKUP(B21,'Uitslag 17Nov'!C:O,13,0)</f>
        <v>#N/A</v>
      </c>
      <c r="D21" s="16" t="e">
        <f>VLOOKUP(B21,'Uitslag 15Dec'!C:O,13,0)</f>
        <v>#N/A</v>
      </c>
      <c r="E21" s="16"/>
      <c r="F21" s="16" t="e">
        <f>VLOOKUP(B21,'Uitslag HEK'!A:D,4,0)</f>
        <v>#N/A</v>
      </c>
      <c r="G21" s="16"/>
      <c r="H21" s="21" t="e">
        <f t="shared" ref="H21:H30" si="1">SUM(C21:G21)</f>
        <v>#N/A</v>
      </c>
      <c r="I21" s="16"/>
    </row>
    <row r="22" spans="1:9" x14ac:dyDescent="0.2">
      <c r="A22" s="26">
        <v>19</v>
      </c>
      <c r="B22" t="s">
        <v>55</v>
      </c>
      <c r="C22" s="16" t="e">
        <f>VLOOKUP(B22,'Uitslag 17Nov'!C:O,13,0)</f>
        <v>#N/A</v>
      </c>
      <c r="D22" s="16" t="e">
        <f>VLOOKUP(B22,'Uitslag 15Dec'!C:O,13,0)</f>
        <v>#N/A</v>
      </c>
      <c r="E22" s="16" t="e">
        <f>VLOOKUP(B22,'Uitslag 13Jan'!C:O,13,0)</f>
        <v>#N/A</v>
      </c>
      <c r="F22" s="16"/>
      <c r="G22" s="16"/>
      <c r="H22" s="21" t="e">
        <f t="shared" si="1"/>
        <v>#N/A</v>
      </c>
      <c r="I22" s="16"/>
    </row>
    <row r="23" spans="1:9" x14ac:dyDescent="0.2">
      <c r="A23" s="26">
        <f>A22</f>
        <v>19</v>
      </c>
      <c r="B23" t="s">
        <v>61</v>
      </c>
      <c r="C23" s="16" t="e">
        <f>VLOOKUP(B23,'Uitslag 17Nov'!C:O,13,0)</f>
        <v>#N/A</v>
      </c>
      <c r="D23" s="16" t="e">
        <f>VLOOKUP(B23,'Uitslag 15Dec'!C:O,13,0)</f>
        <v>#N/A</v>
      </c>
      <c r="E23" s="16" t="e">
        <f>VLOOKUP(B23,'Uitslag 13Jan'!C:O,13,0)</f>
        <v>#N/A</v>
      </c>
      <c r="F23" s="16"/>
      <c r="G23" s="16"/>
      <c r="H23" s="21" t="e">
        <f t="shared" si="1"/>
        <v>#N/A</v>
      </c>
      <c r="I23" s="16"/>
    </row>
    <row r="24" spans="1:9" x14ac:dyDescent="0.2">
      <c r="A24" s="26">
        <f>A23</f>
        <v>19</v>
      </c>
      <c r="B24" t="s">
        <v>65</v>
      </c>
      <c r="C24" s="16" t="e">
        <f>VLOOKUP(B24,'Uitslag 17Nov'!C:O,13,0)</f>
        <v>#N/A</v>
      </c>
      <c r="D24" s="16" t="e">
        <f>VLOOKUP(B24,'Uitslag 15Dec'!C:O,13,0)</f>
        <v>#N/A</v>
      </c>
      <c r="E24" s="16" t="e">
        <f>VLOOKUP(B24,'Uitslag 13Jan'!C:O,13,0)</f>
        <v>#N/A</v>
      </c>
      <c r="F24" s="16"/>
      <c r="G24" s="16"/>
      <c r="H24" s="21" t="e">
        <f t="shared" si="1"/>
        <v>#N/A</v>
      </c>
      <c r="I24" s="16"/>
    </row>
    <row r="25" spans="1:9" x14ac:dyDescent="0.2">
      <c r="A25" s="26">
        <v>22</v>
      </c>
      <c r="B25" t="s">
        <v>70</v>
      </c>
      <c r="C25" s="16">
        <f>VLOOKUP(B25,'Uitslag 17Nov'!C:O,13,0)</f>
        <v>100.15172123655933</v>
      </c>
      <c r="D25" s="16" t="e">
        <f>VLOOKUP(B25,'Uitslag 15Dec'!C:O,13,0)</f>
        <v>#N/A</v>
      </c>
      <c r="E25" s="16" t="e">
        <f>VLOOKUP(B25,'Uitslag 13Jan'!C:O,13,0)</f>
        <v>#N/A</v>
      </c>
      <c r="F25" s="16"/>
      <c r="G25" s="16"/>
      <c r="H25" s="21" t="e">
        <f t="shared" si="1"/>
        <v>#N/A</v>
      </c>
      <c r="I25" s="16"/>
    </row>
    <row r="26" spans="1:9" x14ac:dyDescent="0.2">
      <c r="A26" s="26">
        <f>A25</f>
        <v>22</v>
      </c>
      <c r="B26" t="s">
        <v>71</v>
      </c>
      <c r="C26" s="16">
        <f>VLOOKUP(B26,'Uitslag 17Nov'!C:O,13,0)</f>
        <v>100.15172123655933</v>
      </c>
      <c r="D26" s="16" t="e">
        <f>VLOOKUP(B26,'Uitslag 15Dec'!C:O,13,0)</f>
        <v>#N/A</v>
      </c>
      <c r="E26" s="16" t="e">
        <f>VLOOKUP(B26,'Uitslag 13Jan'!C:O,13,0)</f>
        <v>#N/A</v>
      </c>
      <c r="F26" s="16"/>
      <c r="G26" s="16"/>
      <c r="H26" s="21" t="e">
        <f t="shared" si="1"/>
        <v>#N/A</v>
      </c>
      <c r="I26" s="16"/>
    </row>
    <row r="27" spans="1:9" x14ac:dyDescent="0.2">
      <c r="A27" s="26">
        <v>24</v>
      </c>
      <c r="B27" t="s">
        <v>88</v>
      </c>
      <c r="C27" s="16">
        <f>VLOOKUP(B27,'Uitslag 17Nov'!C:O,13,0)</f>
        <v>108.97663620052535</v>
      </c>
      <c r="D27" s="16" t="e">
        <f>VLOOKUP(B27,'Uitslag 15Dec'!C:O,13,0)</f>
        <v>#N/A</v>
      </c>
      <c r="E27" s="16" t="e">
        <f>VLOOKUP(B27,'Uitslag 13Jan'!C:O,13,0)</f>
        <v>#N/A</v>
      </c>
      <c r="F27" s="16"/>
      <c r="G27" s="16"/>
      <c r="H27" s="21" t="e">
        <f t="shared" si="1"/>
        <v>#N/A</v>
      </c>
      <c r="I27" s="16"/>
    </row>
    <row r="28" spans="1:9" x14ac:dyDescent="0.2">
      <c r="A28" s="26">
        <f>A27</f>
        <v>24</v>
      </c>
      <c r="B28" t="s">
        <v>89</v>
      </c>
      <c r="C28" s="16">
        <f>VLOOKUP(B28,'Uitslag 17Nov'!C:O,13,0)</f>
        <v>108.66920396082851</v>
      </c>
      <c r="D28" s="16" t="e">
        <f>VLOOKUP(B28,'Uitslag 15Dec'!C:O,13,0)</f>
        <v>#N/A</v>
      </c>
      <c r="E28" s="16" t="e">
        <f>VLOOKUP(B28,'Uitslag 13Jan'!C:O,13,0)</f>
        <v>#N/A</v>
      </c>
      <c r="F28" s="16"/>
      <c r="G28" s="16"/>
      <c r="H28" s="21" t="e">
        <f t="shared" si="1"/>
        <v>#N/A</v>
      </c>
      <c r="I28" s="16"/>
    </row>
    <row r="29" spans="1:9" x14ac:dyDescent="0.2">
      <c r="A29" s="26">
        <f>A28</f>
        <v>24</v>
      </c>
      <c r="B29" t="s">
        <v>94</v>
      </c>
      <c r="C29" s="16">
        <f>VLOOKUP(B29,'Uitslag 17Nov'!C:O,13,0)</f>
        <v>108.66920396082851</v>
      </c>
      <c r="D29" s="16" t="e">
        <f>VLOOKUP(B29,'Uitslag 15Dec'!C:O,13,0)</f>
        <v>#N/A</v>
      </c>
      <c r="E29" s="16" t="e">
        <f>VLOOKUP(B29,'Uitslag 13Jan'!C:O,13,0)</f>
        <v>#N/A</v>
      </c>
      <c r="F29" s="16"/>
      <c r="G29" s="16"/>
      <c r="H29" s="21" t="e">
        <f t="shared" si="1"/>
        <v>#N/A</v>
      </c>
      <c r="I29" s="16"/>
    </row>
    <row r="30" spans="1:9" x14ac:dyDescent="0.2">
      <c r="A30" s="26">
        <f>A29</f>
        <v>24</v>
      </c>
      <c r="B30" t="s">
        <v>95</v>
      </c>
      <c r="C30" s="16">
        <f>VLOOKUP(B30,'Uitslag 17Nov'!C:O,13,0)</f>
        <v>108.66920396082851</v>
      </c>
      <c r="D30" s="16" t="e">
        <f>VLOOKUP(B30,'Uitslag 15Dec'!C:O,13,0)</f>
        <v>#N/A</v>
      </c>
      <c r="E30" s="16" t="e">
        <f>VLOOKUP(B30,'Uitslag 13Jan'!C:O,13,0)</f>
        <v>#N/A</v>
      </c>
      <c r="F30" s="16"/>
      <c r="G30" s="16"/>
      <c r="H30" s="21" t="e">
        <f t="shared" si="1"/>
        <v>#N/A</v>
      </c>
      <c r="I30" s="16"/>
    </row>
    <row r="31" spans="1:9" x14ac:dyDescent="0.2">
      <c r="A31" s="26">
        <v>28</v>
      </c>
      <c r="B31" t="s">
        <v>87</v>
      </c>
      <c r="C31" s="16">
        <f>VLOOKUP(B31,'Uitslag 17Nov'!C:O,13,0)</f>
        <v>99.528893582412778</v>
      </c>
      <c r="D31" s="16" t="e">
        <f>VLOOKUP(B31,'Uitslag 15Dec'!C:O,13,0)</f>
        <v>#N/A</v>
      </c>
      <c r="E31" s="16" t="e">
        <f>VLOOKUP(B31,'Uitslag 13Jan'!C:O,13,0)</f>
        <v>#N/A</v>
      </c>
      <c r="F31" s="16" t="e">
        <f>VLOOKUP(B31,'Uitslag HEK'!A:D,4,0)</f>
        <v>#N/A</v>
      </c>
      <c r="G31" s="16"/>
      <c r="H31" s="21" t="e">
        <f>C31+D31+F31</f>
        <v>#N/A</v>
      </c>
      <c r="I31" s="16"/>
    </row>
    <row r="32" spans="1:9" x14ac:dyDescent="0.2">
      <c r="A32" s="26">
        <v>29</v>
      </c>
      <c r="B32" t="s">
        <v>84</v>
      </c>
      <c r="C32" s="16">
        <f>VLOOKUP(B32,'Uitslag 17Nov'!C:O,13,0)</f>
        <v>100.15172123655933</v>
      </c>
      <c r="D32" s="16" t="e">
        <f>VLOOKUP(B32,'Uitslag 15Dec'!C:O,13,0)</f>
        <v>#N/A</v>
      </c>
      <c r="E32" s="16" t="e">
        <f>VLOOKUP(B32,'Uitslag 13Jan'!C:O,13,0)</f>
        <v>#N/A</v>
      </c>
      <c r="F32" s="16" t="e">
        <f>VLOOKUP(B32,'Uitslag HEK'!A:D,4,0)</f>
        <v>#N/A</v>
      </c>
      <c r="G32" s="16"/>
      <c r="H32" s="21" t="e">
        <f>C32+E32+F32</f>
        <v>#N/A</v>
      </c>
      <c r="I32" s="16"/>
    </row>
    <row r="33" spans="1:9" x14ac:dyDescent="0.2">
      <c r="A33" s="26">
        <v>30</v>
      </c>
      <c r="B33" t="s">
        <v>96</v>
      </c>
      <c r="C33" s="16" t="e">
        <f>VLOOKUP(B33,'Uitslag 17Nov'!C:O,13,0)</f>
        <v>#N/A</v>
      </c>
      <c r="D33" s="16" t="e">
        <f>VLOOKUP(B33,'Uitslag 15Dec'!C:O,13,0)</f>
        <v>#N/A</v>
      </c>
      <c r="E33" s="16" t="e">
        <f>VLOOKUP(B33,'Uitslag 13Jan'!C:O,13,0)</f>
        <v>#N/A</v>
      </c>
      <c r="F33" s="16"/>
      <c r="G33" s="16"/>
      <c r="H33" s="21" t="e">
        <f t="shared" ref="H33:H44" si="2">SUM(C33:G33)</f>
        <v>#N/A</v>
      </c>
      <c r="I33" s="16"/>
    </row>
    <row r="34" spans="1:9" x14ac:dyDescent="0.2">
      <c r="A34" s="26">
        <v>31</v>
      </c>
      <c r="B34" t="s">
        <v>82</v>
      </c>
      <c r="C34" s="16">
        <f>VLOOKUP(B34,'Uitslag 17Nov'!C:O,13,0)</f>
        <v>100.15172123655933</v>
      </c>
      <c r="D34" s="16" t="e">
        <f>VLOOKUP(B34,'Uitslag 15Dec'!C:O,13,0)</f>
        <v>#N/A</v>
      </c>
      <c r="E34" s="16" t="e">
        <f>VLOOKUP(B34,'Uitslag 13Jan'!C:O,13,0)</f>
        <v>#N/A</v>
      </c>
      <c r="F34" s="16"/>
      <c r="G34" s="16"/>
      <c r="H34" s="21" t="e">
        <f t="shared" si="2"/>
        <v>#N/A</v>
      </c>
      <c r="I34" s="16"/>
    </row>
    <row r="35" spans="1:9" x14ac:dyDescent="0.2">
      <c r="A35" s="26">
        <f>A34</f>
        <v>31</v>
      </c>
      <c r="B35" t="s">
        <v>83</v>
      </c>
      <c r="C35" s="16">
        <f>VLOOKUP(B35,'Uitslag 17Nov'!C:O,13,0)</f>
        <v>100.15172123655933</v>
      </c>
      <c r="D35" s="16" t="e">
        <f>VLOOKUP(B35,'Uitslag 15Dec'!C:O,13,0)</f>
        <v>#N/A</v>
      </c>
      <c r="E35" s="16" t="e">
        <f>VLOOKUP(B35,'Uitslag 13Jan'!C:O,13,0)</f>
        <v>#N/A</v>
      </c>
      <c r="F35" s="16"/>
      <c r="G35" s="16"/>
      <c r="H35" s="21" t="e">
        <f t="shared" si="2"/>
        <v>#N/A</v>
      </c>
      <c r="I35" s="16"/>
    </row>
    <row r="36" spans="1:9" x14ac:dyDescent="0.2">
      <c r="A36" s="26">
        <v>33</v>
      </c>
      <c r="B36" t="s">
        <v>85</v>
      </c>
      <c r="C36" s="16" t="e">
        <f>VLOOKUP(B36,'Uitslag 17Nov'!C:O,13,0)</f>
        <v>#N/A</v>
      </c>
      <c r="D36" s="16"/>
      <c r="E36" s="16" t="e">
        <f>VLOOKUP(B36,'Uitslag 13Jan'!C:O,13,0)</f>
        <v>#N/A</v>
      </c>
      <c r="F36" s="16" t="e">
        <f>VLOOKUP(B36,'Uitslag HEK'!A:D,4,0)</f>
        <v>#N/A</v>
      </c>
      <c r="G36" s="16"/>
      <c r="H36" s="21" t="e">
        <f t="shared" si="2"/>
        <v>#N/A</v>
      </c>
      <c r="I36" s="16"/>
    </row>
    <row r="37" spans="1:9" x14ac:dyDescent="0.2">
      <c r="A37" s="26">
        <v>34</v>
      </c>
      <c r="B37" t="s">
        <v>72</v>
      </c>
      <c r="C37" s="16" t="e">
        <f>VLOOKUP(B37,'Uitslag 17Nov'!C:O,13,0)</f>
        <v>#N/A</v>
      </c>
      <c r="D37" s="16" t="e">
        <f>VLOOKUP(B37,'Uitslag 15Dec'!C:O,13,0)</f>
        <v>#N/A</v>
      </c>
      <c r="E37" s="16"/>
      <c r="F37" s="16" t="e">
        <f>VLOOKUP(B37,'Uitslag HEK'!A:D,4,0)</f>
        <v>#N/A</v>
      </c>
      <c r="G37" s="16"/>
      <c r="H37" s="21" t="e">
        <f t="shared" si="2"/>
        <v>#N/A</v>
      </c>
      <c r="I37" s="16"/>
    </row>
    <row r="38" spans="1:9" x14ac:dyDescent="0.2">
      <c r="A38" s="26">
        <v>35</v>
      </c>
      <c r="B38" t="s">
        <v>151</v>
      </c>
      <c r="D38" s="16" t="e">
        <f>VLOOKUP(B38,'Uitslag 15Dec'!C:O,13,0)</f>
        <v>#N/A</v>
      </c>
      <c r="E38" s="16" t="e">
        <f>VLOOKUP(B38,'Uitslag 13Jan'!C:O,13,0)</f>
        <v>#N/A</v>
      </c>
      <c r="F38" s="16" t="e">
        <f>VLOOKUP(B38,'Uitslag HEK'!A:D,4,0)</f>
        <v>#N/A</v>
      </c>
      <c r="H38" s="21" t="e">
        <f t="shared" si="2"/>
        <v>#N/A</v>
      </c>
      <c r="I38" s="16"/>
    </row>
    <row r="39" spans="1:9" x14ac:dyDescent="0.2">
      <c r="A39" s="26">
        <v>36</v>
      </c>
      <c r="B39" t="s">
        <v>106</v>
      </c>
      <c r="C39" s="16" t="e">
        <f>VLOOKUP(B39,'Uitslag 17Nov'!C:O,13,0)</f>
        <v>#N/A</v>
      </c>
      <c r="D39" s="16" t="e">
        <f>VLOOKUP(B39,'Uitslag 15Dec'!C:O,13,0)</f>
        <v>#N/A</v>
      </c>
      <c r="E39" s="16" t="e">
        <f>VLOOKUP(B39,'Uitslag 13Jan'!C:O,13,0)</f>
        <v>#N/A</v>
      </c>
      <c r="F39" s="16"/>
      <c r="G39" s="16"/>
      <c r="H39" s="21" t="e">
        <f t="shared" si="2"/>
        <v>#N/A</v>
      </c>
      <c r="I39" s="16"/>
    </row>
    <row r="40" spans="1:9" x14ac:dyDescent="0.2">
      <c r="A40" s="26">
        <f>A39</f>
        <v>36</v>
      </c>
      <c r="B40" t="s">
        <v>107</v>
      </c>
      <c r="C40" s="16">
        <f>VLOOKUP(B40,'Uitslag 17Nov'!C:O,13,0)</f>
        <v>96.45013445993483</v>
      </c>
      <c r="D40" s="16" t="e">
        <f>VLOOKUP(B40,'Uitslag 15Dec'!C:O,13,0)</f>
        <v>#N/A</v>
      </c>
      <c r="E40" s="16" t="e">
        <f>VLOOKUP(B40,'Uitslag 13Jan'!C:O,13,0)</f>
        <v>#N/A</v>
      </c>
      <c r="F40" s="16"/>
      <c r="G40" s="16"/>
      <c r="H40" s="21" t="e">
        <f t="shared" si="2"/>
        <v>#N/A</v>
      </c>
      <c r="I40" s="16"/>
    </row>
    <row r="41" spans="1:9" x14ac:dyDescent="0.2">
      <c r="A41" s="26">
        <v>38</v>
      </c>
      <c r="B41" t="s">
        <v>79</v>
      </c>
      <c r="C41" s="16" t="e">
        <f>VLOOKUP(B41,'Uitslag 17Nov'!C:O,13,0)</f>
        <v>#N/A</v>
      </c>
      <c r="D41" s="16" t="e">
        <f>VLOOKUP(B41,'Uitslag 15Dec'!C:O,13,0)</f>
        <v>#N/A</v>
      </c>
      <c r="E41" s="16" t="e">
        <f>VLOOKUP(B41,'Uitslag 13Jan'!C:O,13,0)</f>
        <v>#N/A</v>
      </c>
      <c r="F41" s="16"/>
      <c r="G41" s="16"/>
      <c r="H41" s="21" t="e">
        <f t="shared" si="2"/>
        <v>#N/A</v>
      </c>
      <c r="I41" s="16"/>
    </row>
    <row r="42" spans="1:9" x14ac:dyDescent="0.2">
      <c r="A42" s="26">
        <v>39</v>
      </c>
      <c r="B42" t="s">
        <v>116</v>
      </c>
      <c r="C42" s="16">
        <f>VLOOKUP(B42,'Uitslag 17Nov'!C:O,13,0)</f>
        <v>99.528893582412778</v>
      </c>
      <c r="D42" s="16" t="e">
        <f>VLOOKUP(B42,'Uitslag 15Dec'!C:O,13,0)</f>
        <v>#N/A</v>
      </c>
      <c r="E42" s="16" t="e">
        <f>VLOOKUP(B42,'Uitslag 13Jan'!C:O,13,0)</f>
        <v>#N/A</v>
      </c>
      <c r="F42" s="16"/>
      <c r="G42" s="16"/>
      <c r="H42" s="21" t="e">
        <f t="shared" si="2"/>
        <v>#N/A</v>
      </c>
      <c r="I42" s="16"/>
    </row>
    <row r="43" spans="1:9" x14ac:dyDescent="0.2">
      <c r="A43" s="26">
        <v>40</v>
      </c>
      <c r="B43" t="s">
        <v>105</v>
      </c>
      <c r="C43" s="16">
        <f>VLOOKUP(B43,'Uitslag 17Nov'!C:O,13,0)</f>
        <v>96.45013445993483</v>
      </c>
      <c r="D43" s="16" t="e">
        <f>VLOOKUP(B43,'Uitslag 15Dec'!C:O,13,0)</f>
        <v>#N/A</v>
      </c>
      <c r="E43" s="16"/>
      <c r="F43" s="16" t="e">
        <f>VLOOKUP(B43,'Uitslag HEK'!A:D,4,0)</f>
        <v>#N/A</v>
      </c>
      <c r="G43" s="16"/>
      <c r="H43" s="21" t="e">
        <f t="shared" si="2"/>
        <v>#N/A</v>
      </c>
      <c r="I43" s="16"/>
    </row>
    <row r="44" spans="1:9" x14ac:dyDescent="0.2">
      <c r="A44" s="26">
        <v>41</v>
      </c>
      <c r="B44" t="s">
        <v>113</v>
      </c>
      <c r="C44" s="16" t="e">
        <f>VLOOKUP(B44,'Uitslag 17Nov'!C:O,13,0)</f>
        <v>#N/A</v>
      </c>
      <c r="D44" s="16" t="e">
        <f>VLOOKUP(B44,'Uitslag 15Dec'!C:O,13,0)</f>
        <v>#N/A</v>
      </c>
      <c r="E44" s="16" t="e">
        <f>VLOOKUP(B44,'Uitslag 13Jan'!C:O,13,0)</f>
        <v>#N/A</v>
      </c>
      <c r="F44" s="16"/>
      <c r="G44" s="16"/>
      <c r="H44" s="21" t="e">
        <f t="shared" si="2"/>
        <v>#N/A</v>
      </c>
      <c r="I44" s="16"/>
    </row>
    <row r="45" spans="1:9" x14ac:dyDescent="0.2">
      <c r="A45" s="26">
        <v>42</v>
      </c>
      <c r="B45" t="s">
        <v>98</v>
      </c>
      <c r="C45" s="16">
        <f>VLOOKUP(B45,'Uitslag 17Nov'!C:O,13,0)</f>
        <v>100</v>
      </c>
      <c r="D45" s="16" t="e">
        <f>VLOOKUP(B45,'Uitslag 15Dec'!C:O,13,0)</f>
        <v>#N/A</v>
      </c>
      <c r="E45" s="16" t="e">
        <f>VLOOKUP(B45,'Uitslag 13Jan'!C:O,13,0)</f>
        <v>#N/A</v>
      </c>
      <c r="F45" s="16" t="e">
        <f>VLOOKUP(B45,'Uitslag HEK'!A:D,4,0)</f>
        <v>#N/A</v>
      </c>
      <c r="G45" s="16"/>
      <c r="H45" s="21" t="e">
        <f>C45+D45+E45</f>
        <v>#N/A</v>
      </c>
      <c r="I45" s="16"/>
    </row>
    <row r="46" spans="1:9" x14ac:dyDescent="0.2">
      <c r="A46" s="26">
        <v>43</v>
      </c>
      <c r="B46" t="s">
        <v>99</v>
      </c>
      <c r="C46" s="16">
        <f>VLOOKUP(B46,'Uitslag 17Nov'!C:O,13,0)</f>
        <v>76.321451304498851</v>
      </c>
      <c r="D46" s="16" t="e">
        <f>VLOOKUP(B46,'Uitslag 15Dec'!C:O,13,0)</f>
        <v>#N/A</v>
      </c>
      <c r="E46" s="16" t="e">
        <f>VLOOKUP(B46,'Uitslag 13Jan'!C:O,13,0)</f>
        <v>#N/A</v>
      </c>
      <c r="F46" s="16"/>
      <c r="G46" s="16"/>
      <c r="H46" s="21" t="e">
        <f>SUM(C46:G46)</f>
        <v>#N/A</v>
      </c>
      <c r="I46" s="16"/>
    </row>
    <row r="47" spans="1:9" x14ac:dyDescent="0.2">
      <c r="A47" s="26">
        <v>44</v>
      </c>
      <c r="B47" t="s">
        <v>126</v>
      </c>
      <c r="C47" s="16">
        <f>VLOOKUP(B47,'Uitslag 17Nov'!C:O,13,0)</f>
        <v>103.64167722292784</v>
      </c>
      <c r="D47" s="16" t="e">
        <f>VLOOKUP(B47,'Uitslag 15Dec'!C:O,13,0)</f>
        <v>#N/A</v>
      </c>
      <c r="E47" s="16"/>
      <c r="F47" s="16" t="e">
        <f>VLOOKUP(B47,'Uitslag HEK'!A:D,4,0)</f>
        <v>#N/A</v>
      </c>
      <c r="G47" s="16"/>
      <c r="H47" s="21" t="e">
        <f>SUM(C47:G47)</f>
        <v>#N/A</v>
      </c>
      <c r="I47" s="16"/>
    </row>
    <row r="48" spans="1:9" x14ac:dyDescent="0.2">
      <c r="A48" s="26">
        <v>45</v>
      </c>
      <c r="B48" t="s">
        <v>125</v>
      </c>
      <c r="C48" s="16">
        <f>VLOOKUP(B48,'Uitslag 17Nov'!C:O,13,0)</f>
        <v>99.269259049776238</v>
      </c>
      <c r="D48" s="16" t="e">
        <f>VLOOKUP(B48,'Uitslag 15Dec'!C:O,13,0)</f>
        <v>#N/A</v>
      </c>
      <c r="E48" s="16" t="e">
        <f>VLOOKUP(B48,'Uitslag 13Jan'!C:O,13,0)</f>
        <v>#N/A</v>
      </c>
      <c r="F48" s="16" t="e">
        <f>VLOOKUP(B48,'Uitslag HEK'!A:D,4,0)</f>
        <v>#N/A</v>
      </c>
      <c r="G48" s="16"/>
      <c r="H48" s="21" t="e">
        <f>C48+D48+F48</f>
        <v>#N/A</v>
      </c>
      <c r="I48" s="16"/>
    </row>
    <row r="49" spans="1:9" x14ac:dyDescent="0.2">
      <c r="A49" s="26">
        <v>46</v>
      </c>
      <c r="B49" t="s">
        <v>128</v>
      </c>
      <c r="C49" s="16" t="e">
        <f>VLOOKUP(B49,'Uitslag 17Nov'!C:O,13,0)</f>
        <v>#N/A</v>
      </c>
      <c r="D49" s="16" t="e">
        <f>VLOOKUP(B49,'Uitslag 15Dec'!C:O,13,0)</f>
        <v>#N/A</v>
      </c>
      <c r="E49" s="16" t="e">
        <f>VLOOKUP(B49,'Uitslag 13Jan'!C:O,13,0)</f>
        <v>#N/A</v>
      </c>
      <c r="F49" s="16"/>
      <c r="G49" s="16"/>
      <c r="H49" s="21" t="e">
        <f>SUM(C49:G49)</f>
        <v>#N/A</v>
      </c>
      <c r="I49" s="16"/>
    </row>
    <row r="50" spans="1:9" x14ac:dyDescent="0.2">
      <c r="A50" s="26">
        <v>47</v>
      </c>
      <c r="B50" t="s">
        <v>122</v>
      </c>
      <c r="C50" s="16">
        <f>VLOOKUP(B50,'Uitslag 17Nov'!C:O,13,0)</f>
        <v>100.15172123655933</v>
      </c>
      <c r="D50" s="16"/>
      <c r="E50" s="16" t="e">
        <f>VLOOKUP(B50,'Uitslag 13Jan'!C:O,13,0)</f>
        <v>#N/A</v>
      </c>
      <c r="F50" s="16" t="e">
        <f>VLOOKUP(B50,'Uitslag HEK'!A:D,4,0)</f>
        <v>#N/A</v>
      </c>
      <c r="G50" s="16"/>
      <c r="H50" s="21" t="e">
        <f>SUM(C50:G50)</f>
        <v>#N/A</v>
      </c>
      <c r="I50" s="16"/>
    </row>
    <row r="51" spans="1:9" x14ac:dyDescent="0.2">
      <c r="A51" s="26">
        <v>48</v>
      </c>
      <c r="B51" t="s">
        <v>123</v>
      </c>
      <c r="C51" s="16" t="e">
        <f>VLOOKUP(B51,'Uitslag 17Nov'!C:O,13,0)</f>
        <v>#N/A</v>
      </c>
      <c r="D51" s="16" t="e">
        <f>VLOOKUP(B51,'Uitslag 15Dec'!C:O,13,0)</f>
        <v>#N/A</v>
      </c>
      <c r="E51" s="16" t="e">
        <f>VLOOKUP(B51,'Uitslag 13Jan'!C:O,13,0)</f>
        <v>#N/A</v>
      </c>
      <c r="F51" s="16" t="e">
        <f>VLOOKUP(B51,'Uitslag HEK'!A:D,4,0)</f>
        <v>#N/A</v>
      </c>
      <c r="G51" s="16"/>
      <c r="H51" s="21" t="e">
        <f>C51+D51+F51</f>
        <v>#N/A</v>
      </c>
      <c r="I51" s="16"/>
    </row>
    <row r="52" spans="1:9" x14ac:dyDescent="0.2">
      <c r="A52" s="26">
        <v>49</v>
      </c>
      <c r="B52" t="s">
        <v>159</v>
      </c>
      <c r="D52" s="16" t="e">
        <f>VLOOKUP(B52,'Uitslag 15Dec'!C:O,13,0)</f>
        <v>#N/A</v>
      </c>
      <c r="E52" s="16" t="e">
        <f>VLOOKUP(B52,'Uitslag 13Jan'!C:O,13,0)</f>
        <v>#N/A</v>
      </c>
      <c r="F52" s="16" t="e">
        <f>VLOOKUP(B52,'Uitslag HEK'!A:D,4,0)</f>
        <v>#N/A</v>
      </c>
      <c r="H52" s="21" t="e">
        <f>SUM(C52:G52)</f>
        <v>#N/A</v>
      </c>
      <c r="I52" s="16"/>
    </row>
    <row r="53" spans="1:9" x14ac:dyDescent="0.2">
      <c r="A53" s="26">
        <v>50</v>
      </c>
      <c r="B53" t="s">
        <v>131</v>
      </c>
      <c r="C53" s="16" t="e">
        <f>VLOOKUP(B53,'Uitslag 17Nov'!C:O,13,0)</f>
        <v>#N/A</v>
      </c>
      <c r="D53" s="16" t="e">
        <f>VLOOKUP(B53,'Uitslag 15Dec'!C:O,13,0)</f>
        <v>#N/A</v>
      </c>
      <c r="E53" s="16" t="e">
        <f>VLOOKUP(B53,'Uitslag 13Jan'!C:O,13,0)</f>
        <v>#N/A</v>
      </c>
      <c r="F53" s="16" t="e">
        <f>VLOOKUP(B53,'Uitslag HEK'!A:D,4,0)</f>
        <v>#N/A</v>
      </c>
      <c r="G53" s="16"/>
      <c r="H53" s="21" t="e">
        <f>D53+E53+F53</f>
        <v>#N/A</v>
      </c>
      <c r="I53" s="16"/>
    </row>
    <row r="54" spans="1:9" x14ac:dyDescent="0.2">
      <c r="A54" s="26">
        <v>51</v>
      </c>
      <c r="B54" t="s">
        <v>133</v>
      </c>
      <c r="C54" s="16" t="e">
        <f>VLOOKUP(B54,'Uitslag 17Nov'!C:O,13,0)</f>
        <v>#N/A</v>
      </c>
      <c r="D54" s="16" t="e">
        <f>VLOOKUP(B54,'Uitslag 15Dec'!C:O,13,0)</f>
        <v>#N/A</v>
      </c>
      <c r="E54" s="16" t="e">
        <f>VLOOKUP(B54,'Uitslag 13Jan'!C:O,13,0)</f>
        <v>#N/A</v>
      </c>
      <c r="F54" s="16"/>
      <c r="G54" s="16"/>
      <c r="H54" s="21" t="e">
        <f t="shared" ref="H54:H85" si="3">SUM(C54:G54)</f>
        <v>#N/A</v>
      </c>
      <c r="I54" s="16"/>
    </row>
    <row r="55" spans="1:9" x14ac:dyDescent="0.2">
      <c r="A55" s="26">
        <v>52</v>
      </c>
      <c r="B55" t="s">
        <v>29</v>
      </c>
      <c r="C55" s="16" t="e">
        <f>VLOOKUP(B55,'Uitslag 17Nov'!C:O,13,0)</f>
        <v>#N/A</v>
      </c>
      <c r="D55" s="16"/>
      <c r="E55" s="16" t="e">
        <f>VLOOKUP(B55,'Uitslag 13Jan'!C:O,13,0)</f>
        <v>#N/A</v>
      </c>
      <c r="F55" s="16"/>
      <c r="G55" s="16"/>
      <c r="H55" s="21" t="e">
        <f t="shared" si="3"/>
        <v>#N/A</v>
      </c>
      <c r="I55" s="16"/>
    </row>
    <row r="56" spans="1:9" x14ac:dyDescent="0.2">
      <c r="A56" s="26">
        <v>53</v>
      </c>
      <c r="B56" t="s">
        <v>33</v>
      </c>
      <c r="C56" s="16" t="e">
        <f>VLOOKUP(B56,'Uitslag 17Nov'!C:O,13,0)</f>
        <v>#N/A</v>
      </c>
      <c r="D56" s="16" t="e">
        <f>VLOOKUP(B56,'Uitslag 15Dec'!C:O,13,0)</f>
        <v>#N/A</v>
      </c>
      <c r="E56" s="16"/>
      <c r="F56" s="16"/>
      <c r="G56" s="16"/>
      <c r="H56" s="21" t="e">
        <f t="shared" si="3"/>
        <v>#N/A</v>
      </c>
      <c r="I56" s="16"/>
    </row>
    <row r="57" spans="1:9" x14ac:dyDescent="0.2">
      <c r="A57" s="26">
        <v>54</v>
      </c>
      <c r="B57" t="s">
        <v>25</v>
      </c>
      <c r="C57" s="16" t="e">
        <f>VLOOKUP(B57,'Uitslag 17Nov'!C:O,13,0)</f>
        <v>#N/A</v>
      </c>
      <c r="D57" s="16"/>
      <c r="E57" s="16" t="e">
        <f>VLOOKUP(B57,'Uitslag 13Jan'!C:O,13,0)</f>
        <v>#N/A</v>
      </c>
      <c r="F57" s="16"/>
      <c r="G57" s="16"/>
      <c r="H57" s="21" t="e">
        <f t="shared" si="3"/>
        <v>#N/A</v>
      </c>
      <c r="I57" s="16"/>
    </row>
    <row r="58" spans="1:9" x14ac:dyDescent="0.2">
      <c r="A58" s="26">
        <v>55</v>
      </c>
      <c r="B58" t="s">
        <v>137</v>
      </c>
      <c r="D58" s="16" t="e">
        <f>VLOOKUP(B58,'Uitslag 15Dec'!C:O,13,0)</f>
        <v>#N/A</v>
      </c>
      <c r="E58" s="16" t="e">
        <f>VLOOKUP(B58,'Uitslag 13Jan'!C:O,13,0)</f>
        <v>#N/A</v>
      </c>
      <c r="F58" s="16"/>
      <c r="H58" s="21" t="e">
        <f t="shared" si="3"/>
        <v>#N/A</v>
      </c>
      <c r="I58" s="16"/>
    </row>
    <row r="59" spans="1:9" x14ac:dyDescent="0.2">
      <c r="A59" s="26">
        <v>56</v>
      </c>
      <c r="B59" t="s">
        <v>153</v>
      </c>
      <c r="D59" s="16" t="e">
        <f>VLOOKUP(B59,'Uitslag 15Dec'!C:O,13,0)</f>
        <v>#N/A</v>
      </c>
      <c r="E59" s="16" t="e">
        <f>VLOOKUP(B59,'Uitslag 13Jan'!C:O,13,0)</f>
        <v>#N/A</v>
      </c>
      <c r="F59" s="16"/>
      <c r="H59" s="21" t="e">
        <f t="shared" si="3"/>
        <v>#N/A</v>
      </c>
      <c r="I59" s="16"/>
    </row>
    <row r="60" spans="1:9" x14ac:dyDescent="0.2">
      <c r="A60" s="26">
        <v>57</v>
      </c>
      <c r="B60" t="s">
        <v>66</v>
      </c>
      <c r="C60" s="16">
        <f>VLOOKUP(B60,'Uitslag 17Nov'!C:O,13,0)</f>
        <v>107.0088465630476</v>
      </c>
      <c r="D60" s="16"/>
      <c r="E60" s="16" t="e">
        <f>VLOOKUP(B60,'Uitslag 13Jan'!C:O,13,0)</f>
        <v>#N/A</v>
      </c>
      <c r="F60" s="16"/>
      <c r="G60" s="16"/>
      <c r="H60" s="21" t="e">
        <f t="shared" si="3"/>
        <v>#N/A</v>
      </c>
      <c r="I60" s="16"/>
    </row>
    <row r="61" spans="1:9" x14ac:dyDescent="0.2">
      <c r="A61" s="26">
        <v>58</v>
      </c>
      <c r="B61" t="s">
        <v>59</v>
      </c>
      <c r="C61" s="16">
        <f>VLOOKUP(B61,'Uitslag 17Nov'!C:O,13,0)</f>
        <v>89.380101516068351</v>
      </c>
      <c r="D61" s="16" t="e">
        <f>VLOOKUP(B61,'Uitslag 15Dec'!C:O,13,0)</f>
        <v>#N/A</v>
      </c>
      <c r="E61" s="16"/>
      <c r="F61" s="16"/>
      <c r="G61" s="16"/>
      <c r="H61" s="21" t="e">
        <f t="shared" si="3"/>
        <v>#N/A</v>
      </c>
      <c r="I61" s="16"/>
    </row>
    <row r="62" spans="1:9" x14ac:dyDescent="0.2">
      <c r="A62" s="26">
        <f>A61</f>
        <v>58</v>
      </c>
      <c r="B62" t="s">
        <v>64</v>
      </c>
      <c r="C62" s="16" t="e">
        <f>VLOOKUP(B62,'Uitslag 17Nov'!C:O,13,0)</f>
        <v>#N/A</v>
      </c>
      <c r="D62" s="16" t="e">
        <f>VLOOKUP(B62,'Uitslag 15Dec'!C:O,13,0)</f>
        <v>#N/A</v>
      </c>
      <c r="E62" s="16"/>
      <c r="F62" s="16"/>
      <c r="G62" s="16"/>
      <c r="H62" s="21" t="e">
        <f t="shared" si="3"/>
        <v>#N/A</v>
      </c>
      <c r="I62" s="16"/>
    </row>
    <row r="63" spans="1:9" x14ac:dyDescent="0.2">
      <c r="A63" s="26">
        <v>60</v>
      </c>
      <c r="B63" t="s">
        <v>142</v>
      </c>
      <c r="D63" s="16" t="e">
        <f>VLOOKUP(B63,'Uitslag 15Dec'!C:O,13,0)</f>
        <v>#N/A</v>
      </c>
      <c r="E63" s="16" t="e">
        <f>VLOOKUP(B63,'Uitslag 13Jan'!C:O,13,0)</f>
        <v>#N/A</v>
      </c>
      <c r="F63" s="16"/>
      <c r="H63" s="21" t="e">
        <f t="shared" si="3"/>
        <v>#N/A</v>
      </c>
      <c r="I63" s="16"/>
    </row>
    <row r="64" spans="1:9" x14ac:dyDescent="0.2">
      <c r="A64" s="26">
        <f>A63</f>
        <v>60</v>
      </c>
      <c r="B64" t="s">
        <v>143</v>
      </c>
      <c r="D64" s="16" t="e">
        <f>VLOOKUP(B64,'Uitslag 15Dec'!C:O,13,0)</f>
        <v>#N/A</v>
      </c>
      <c r="E64" s="16" t="e">
        <f>VLOOKUP(B64,'Uitslag 13Jan'!C:O,13,0)</f>
        <v>#N/A</v>
      </c>
      <c r="F64" s="16"/>
      <c r="H64" s="21" t="e">
        <f t="shared" si="3"/>
        <v>#N/A</v>
      </c>
      <c r="I64" s="16"/>
    </row>
    <row r="65" spans="1:9" x14ac:dyDescent="0.2">
      <c r="A65" s="26">
        <v>62</v>
      </c>
      <c r="B65" t="s">
        <v>60</v>
      </c>
      <c r="C65" s="16" t="e">
        <f>VLOOKUP(B65,'Uitslag 17Nov'!C:O,13,0)</f>
        <v>#N/A</v>
      </c>
      <c r="D65" s="16"/>
      <c r="E65" s="16" t="e">
        <f>VLOOKUP(B65,'Uitslag 13Jan'!C:O,13,0)</f>
        <v>#N/A</v>
      </c>
      <c r="F65" s="16"/>
      <c r="G65" s="16"/>
      <c r="H65" s="21" t="e">
        <f t="shared" si="3"/>
        <v>#N/A</v>
      </c>
      <c r="I65" s="16"/>
    </row>
    <row r="66" spans="1:9" x14ac:dyDescent="0.2">
      <c r="A66" s="26">
        <f>A65</f>
        <v>62</v>
      </c>
      <c r="B66" t="s">
        <v>62</v>
      </c>
      <c r="C66" s="16" t="e">
        <f>VLOOKUP(B66,'Uitslag 17Nov'!C:O,13,0)</f>
        <v>#N/A</v>
      </c>
      <c r="D66" s="16"/>
      <c r="E66" s="16" t="e">
        <f>VLOOKUP(B66,'Uitslag 13Jan'!C:O,13,0)</f>
        <v>#N/A</v>
      </c>
      <c r="F66" s="16"/>
      <c r="G66" s="16"/>
      <c r="H66" s="21" t="e">
        <f t="shared" si="3"/>
        <v>#N/A</v>
      </c>
      <c r="I66" s="16"/>
    </row>
    <row r="67" spans="1:9" x14ac:dyDescent="0.2">
      <c r="A67" s="26">
        <v>64</v>
      </c>
      <c r="B67" t="s">
        <v>52</v>
      </c>
      <c r="C67" s="16">
        <f>VLOOKUP(B67,'Uitslag 17Nov'!C:O,13,0)</f>
        <v>93.515763471423071</v>
      </c>
      <c r="D67" s="16" t="e">
        <f>VLOOKUP(B67,'Uitslag 15Dec'!C:O,13,0)</f>
        <v>#N/A</v>
      </c>
      <c r="E67" s="16"/>
      <c r="F67" s="16"/>
      <c r="G67" s="16"/>
      <c r="H67" s="21" t="e">
        <f t="shared" si="3"/>
        <v>#N/A</v>
      </c>
      <c r="I67" s="16"/>
    </row>
    <row r="68" spans="1:9" x14ac:dyDescent="0.2">
      <c r="A68" s="26">
        <v>65</v>
      </c>
      <c r="B68" t="s">
        <v>146</v>
      </c>
      <c r="D68" s="16" t="e">
        <f>VLOOKUP(B68,'Uitslag 15Dec'!C:O,13,0)</f>
        <v>#N/A</v>
      </c>
      <c r="E68" s="16" t="e">
        <f>VLOOKUP(B68,'Uitslag 13Jan'!C:O,13,0)</f>
        <v>#N/A</v>
      </c>
      <c r="F68" s="16"/>
      <c r="H68" s="21" t="e">
        <f t="shared" si="3"/>
        <v>#N/A</v>
      </c>
      <c r="I68" s="16"/>
    </row>
    <row r="69" spans="1:9" x14ac:dyDescent="0.2">
      <c r="A69" s="26">
        <f>A68</f>
        <v>65</v>
      </c>
      <c r="B69" t="s">
        <v>147</v>
      </c>
      <c r="D69" s="16" t="e">
        <f>VLOOKUP(B69,'Uitslag 15Dec'!C:O,13,0)</f>
        <v>#N/A</v>
      </c>
      <c r="E69" s="16" t="e">
        <f>VLOOKUP(B69,'Uitslag 13Jan'!C:O,13,0)</f>
        <v>#N/A</v>
      </c>
      <c r="F69" s="16"/>
      <c r="H69" s="21" t="e">
        <f t="shared" si="3"/>
        <v>#N/A</v>
      </c>
      <c r="I69" s="16"/>
    </row>
    <row r="70" spans="1:9" x14ac:dyDescent="0.2">
      <c r="A70" s="26">
        <v>67</v>
      </c>
      <c r="B70" t="s">
        <v>54</v>
      </c>
      <c r="C70" s="16">
        <f>VLOOKUP(B70,'Uitslag 17Nov'!C:O,13,0)</f>
        <v>100</v>
      </c>
      <c r="D70" s="16" t="e">
        <f>VLOOKUP(B70,'Uitslag 15Dec'!C:O,13,0)</f>
        <v>#N/A</v>
      </c>
      <c r="E70" s="16"/>
      <c r="F70" s="16"/>
      <c r="G70" s="16"/>
      <c r="H70" s="21" t="e">
        <f t="shared" si="3"/>
        <v>#N/A</v>
      </c>
      <c r="I70" s="16"/>
    </row>
    <row r="71" spans="1:9" x14ac:dyDescent="0.2">
      <c r="A71" s="26">
        <v>68</v>
      </c>
      <c r="B71" t="s">
        <v>97</v>
      </c>
      <c r="C71" s="16" t="e">
        <f>VLOOKUP(B71,'Uitslag 17Nov'!C:O,13,0)</f>
        <v>#N/A</v>
      </c>
      <c r="D71" s="16"/>
      <c r="E71" s="16"/>
      <c r="F71" s="16" t="e">
        <f>VLOOKUP(B71,'Uitslag HEK'!A:D,4,0)</f>
        <v>#N/A</v>
      </c>
      <c r="G71" s="16"/>
      <c r="H71" s="21" t="e">
        <f t="shared" si="3"/>
        <v>#N/A</v>
      </c>
      <c r="I71" s="16"/>
    </row>
    <row r="72" spans="1:9" x14ac:dyDescent="0.2">
      <c r="A72" s="26">
        <v>69</v>
      </c>
      <c r="B72" t="s">
        <v>149</v>
      </c>
      <c r="D72" s="16" t="e">
        <f>VLOOKUP(B72,'Uitslag 15Dec'!C:O,13,0)</f>
        <v>#N/A</v>
      </c>
      <c r="E72" s="16"/>
      <c r="F72" s="16" t="e">
        <f>VLOOKUP(B72,'Uitslag HEK'!A:D,4,0)</f>
        <v>#N/A</v>
      </c>
      <c r="H72" s="21" t="e">
        <f t="shared" si="3"/>
        <v>#N/A</v>
      </c>
      <c r="I72" s="16"/>
    </row>
    <row r="73" spans="1:9" x14ac:dyDescent="0.2">
      <c r="A73" s="26">
        <v>70</v>
      </c>
      <c r="B73" t="s">
        <v>77</v>
      </c>
      <c r="C73" s="16" t="e">
        <f>VLOOKUP(B73,'Uitslag 17Nov'!C:O,13,0)</f>
        <v>#N/A</v>
      </c>
      <c r="D73" s="16" t="e">
        <f>VLOOKUP(B73,'Uitslag 15Dec'!C:O,13,0)</f>
        <v>#N/A</v>
      </c>
      <c r="E73" s="16"/>
      <c r="F73" s="16"/>
      <c r="G73" s="16"/>
      <c r="H73" s="21" t="e">
        <f t="shared" si="3"/>
        <v>#N/A</v>
      </c>
      <c r="I73" s="16"/>
    </row>
    <row r="74" spans="1:9" x14ac:dyDescent="0.2">
      <c r="A74" s="26">
        <v>71</v>
      </c>
      <c r="B74" t="s">
        <v>108</v>
      </c>
      <c r="C74" s="16" t="e">
        <f>VLOOKUP(B74,'Uitslag 17Nov'!C:O,13,0)</f>
        <v>#N/A</v>
      </c>
      <c r="D74" s="16" t="e">
        <f>VLOOKUP(B74,'Uitslag 15Dec'!C:O,13,0)</f>
        <v>#N/A</v>
      </c>
      <c r="E74" s="16"/>
      <c r="F74" s="16"/>
      <c r="G74" s="16"/>
      <c r="H74" s="21" t="e">
        <f t="shared" si="3"/>
        <v>#N/A</v>
      </c>
      <c r="I74" s="16"/>
    </row>
    <row r="75" spans="1:9" x14ac:dyDescent="0.2">
      <c r="A75" s="26">
        <v>72</v>
      </c>
      <c r="B75" t="s">
        <v>100</v>
      </c>
      <c r="C75" s="16">
        <f>VLOOKUP(B75,'Uitslag 17Nov'!C:O,13,0)</f>
        <v>76.321451304498851</v>
      </c>
      <c r="D75" s="16" t="e">
        <f>VLOOKUP(B75,'Uitslag 15Dec'!C:O,13,0)</f>
        <v>#N/A</v>
      </c>
      <c r="E75" s="16"/>
      <c r="F75" s="16"/>
      <c r="G75" s="16"/>
      <c r="H75" s="21" t="e">
        <f t="shared" si="3"/>
        <v>#N/A</v>
      </c>
      <c r="I75" s="16"/>
    </row>
    <row r="76" spans="1:9" x14ac:dyDescent="0.2">
      <c r="A76" s="26">
        <v>73</v>
      </c>
      <c r="B76" t="s">
        <v>110</v>
      </c>
      <c r="C76" s="16" t="e">
        <f>VLOOKUP(B76,'Uitslag 17Nov'!C:O,13,0)</f>
        <v>#N/A</v>
      </c>
      <c r="D76" s="16" t="e">
        <f>VLOOKUP(B76,'Uitslag 15Dec'!C:O,13,0)</f>
        <v>#N/A</v>
      </c>
      <c r="E76" s="16"/>
      <c r="F76" s="16"/>
      <c r="G76" s="16"/>
      <c r="H76" s="21" t="e">
        <f t="shared" si="3"/>
        <v>#N/A</v>
      </c>
      <c r="I76" s="16"/>
    </row>
    <row r="77" spans="1:9" x14ac:dyDescent="0.2">
      <c r="A77" s="26">
        <v>74</v>
      </c>
      <c r="B77" t="s">
        <v>160</v>
      </c>
      <c r="D77" s="16" t="e">
        <f>VLOOKUP(B77,'Uitslag 15Dec'!C:O,13,0)</f>
        <v>#N/A</v>
      </c>
      <c r="E77" s="16"/>
      <c r="F77" s="16" t="e">
        <f>VLOOKUP(B77,'Uitslag HEK'!A:D,4,0)</f>
        <v>#N/A</v>
      </c>
      <c r="H77" s="21" t="e">
        <f t="shared" si="3"/>
        <v>#N/A</v>
      </c>
      <c r="I77" s="16"/>
    </row>
    <row r="78" spans="1:9" x14ac:dyDescent="0.2">
      <c r="A78" s="26">
        <v>75</v>
      </c>
      <c r="B78" t="s">
        <v>114</v>
      </c>
      <c r="C78" s="16" t="e">
        <f>VLOOKUP(B78,'Uitslag 17Nov'!C:O,13,0)</f>
        <v>#N/A</v>
      </c>
      <c r="D78" s="16" t="e">
        <f>VLOOKUP(B78,'Uitslag 15Dec'!C:O,13,0)</f>
        <v>#N/A</v>
      </c>
      <c r="E78" s="16"/>
      <c r="F78" s="16"/>
      <c r="G78" s="16"/>
      <c r="H78" s="21" t="e">
        <f t="shared" si="3"/>
        <v>#N/A</v>
      </c>
      <c r="I78" s="16"/>
    </row>
    <row r="79" spans="1:9" x14ac:dyDescent="0.2">
      <c r="A79" s="26">
        <v>76</v>
      </c>
      <c r="B79" t="s">
        <v>75</v>
      </c>
      <c r="C79" s="16" t="e">
        <f>VLOOKUP(B79,'Uitslag 17Nov'!C:O,13,0)</f>
        <v>#N/A</v>
      </c>
      <c r="D79" s="16"/>
      <c r="E79" s="16" t="e">
        <f>VLOOKUP(B79,'Uitslag 13Jan'!C:O,13,0)</f>
        <v>#N/A</v>
      </c>
      <c r="F79" s="16"/>
      <c r="G79" s="16"/>
      <c r="H79" s="21" t="e">
        <f t="shared" si="3"/>
        <v>#N/A</v>
      </c>
      <c r="I79" s="16"/>
    </row>
    <row r="80" spans="1:9" x14ac:dyDescent="0.2">
      <c r="A80" s="26">
        <f>A79</f>
        <v>76</v>
      </c>
      <c r="B80" t="s">
        <v>76</v>
      </c>
      <c r="C80" s="16">
        <f>VLOOKUP(B80,'Uitslag 17Nov'!C:O,13,0)</f>
        <v>97.059932434121649</v>
      </c>
      <c r="D80" s="16"/>
      <c r="E80" s="16" t="e">
        <f>VLOOKUP(B80,'Uitslag 13Jan'!C:O,13,0)</f>
        <v>#N/A</v>
      </c>
      <c r="F80" s="16"/>
      <c r="G80" s="16"/>
      <c r="H80" s="21" t="e">
        <f t="shared" si="3"/>
        <v>#N/A</v>
      </c>
      <c r="I80" s="16"/>
    </row>
    <row r="81" spans="1:9" x14ac:dyDescent="0.2">
      <c r="A81" s="26">
        <v>78</v>
      </c>
      <c r="B81" t="s">
        <v>154</v>
      </c>
      <c r="D81" s="16" t="e">
        <f>VLOOKUP(B81,'Uitslag 15Dec'!C:O,13,0)</f>
        <v>#N/A</v>
      </c>
      <c r="E81" s="16" t="e">
        <f>VLOOKUP(B81,'Uitslag 13Jan'!C:O,13,0)</f>
        <v>#N/A</v>
      </c>
      <c r="F81" s="16"/>
      <c r="H81" s="21" t="e">
        <f t="shared" si="3"/>
        <v>#N/A</v>
      </c>
      <c r="I81" s="16"/>
    </row>
    <row r="82" spans="1:9" x14ac:dyDescent="0.2">
      <c r="A82" s="26">
        <v>79</v>
      </c>
      <c r="B82" t="s">
        <v>157</v>
      </c>
      <c r="D82" s="16" t="e">
        <f>VLOOKUP(B82,'Uitslag 15Dec'!C:O,13,0)</f>
        <v>#N/A</v>
      </c>
      <c r="E82" s="16" t="e">
        <f>VLOOKUP(B82,'Uitslag 13Jan'!C:O,13,0)</f>
        <v>#N/A</v>
      </c>
      <c r="F82" s="16"/>
      <c r="H82" s="21" t="e">
        <f t="shared" si="3"/>
        <v>#N/A</v>
      </c>
      <c r="I82" s="16"/>
    </row>
    <row r="83" spans="1:9" x14ac:dyDescent="0.2">
      <c r="A83" s="26">
        <v>80</v>
      </c>
      <c r="B83" t="s">
        <v>109</v>
      </c>
      <c r="C83" s="16" t="e">
        <f>VLOOKUP(B83,'Uitslag 17Nov'!C:O,13,0)</f>
        <v>#N/A</v>
      </c>
      <c r="D83" s="16" t="e">
        <f>VLOOKUP(B83,'Uitslag 15Dec'!C:O,13,0)</f>
        <v>#N/A</v>
      </c>
      <c r="E83" s="16"/>
      <c r="F83" s="16"/>
      <c r="G83" s="16"/>
      <c r="H83" s="21" t="e">
        <f t="shared" si="3"/>
        <v>#N/A</v>
      </c>
      <c r="I83" s="16"/>
    </row>
    <row r="84" spans="1:9" x14ac:dyDescent="0.2">
      <c r="A84" s="26">
        <v>81</v>
      </c>
      <c r="B84" t="s">
        <v>161</v>
      </c>
      <c r="D84" s="16" t="e">
        <f>VLOOKUP(B84,'Uitslag 15Dec'!C:O,13,0)</f>
        <v>#N/A</v>
      </c>
      <c r="E84" s="16" t="e">
        <f>VLOOKUP(B84,'Uitslag 13Jan'!C:O,13,0)</f>
        <v>#N/A</v>
      </c>
      <c r="F84" s="16"/>
      <c r="H84" s="21" t="e">
        <f t="shared" si="3"/>
        <v>#N/A</v>
      </c>
      <c r="I84" s="16"/>
    </row>
    <row r="85" spans="1:9" x14ac:dyDescent="0.2">
      <c r="A85" s="26">
        <f>A84</f>
        <v>81</v>
      </c>
      <c r="B85" t="s">
        <v>162</v>
      </c>
      <c r="D85" s="16" t="e">
        <f>VLOOKUP(B85,'Uitslag 15Dec'!C:O,13,0)</f>
        <v>#N/A</v>
      </c>
      <c r="E85" s="16" t="e">
        <f>VLOOKUP(B85,'Uitslag 13Jan'!C:O,13,0)</f>
        <v>#N/A</v>
      </c>
      <c r="F85" s="16"/>
      <c r="H85" s="21" t="e">
        <f t="shared" si="3"/>
        <v>#N/A</v>
      </c>
      <c r="I85" s="16"/>
    </row>
    <row r="86" spans="1:9" x14ac:dyDescent="0.2">
      <c r="A86" s="26">
        <v>83</v>
      </c>
      <c r="B86" t="s">
        <v>177</v>
      </c>
      <c r="E86" s="16" t="e">
        <f>VLOOKUP(B86,'Uitslag 13Jan'!C:O,13,0)</f>
        <v>#N/A</v>
      </c>
      <c r="F86" s="16" t="e">
        <f>VLOOKUP(B86,'Uitslag HEK'!A:D,4,0)</f>
        <v>#N/A</v>
      </c>
      <c r="H86" s="21" t="e">
        <f t="shared" ref="H86:H117" si="4">SUM(C86:G86)</f>
        <v>#N/A</v>
      </c>
      <c r="I86" s="16"/>
    </row>
    <row r="87" spans="1:9" x14ac:dyDescent="0.2">
      <c r="A87" s="26">
        <v>84</v>
      </c>
      <c r="B87" t="s">
        <v>117</v>
      </c>
      <c r="C87" s="16">
        <f>VLOOKUP(B87,'Uitslag 17Nov'!C:O,13,0)</f>
        <v>103.64167722292784</v>
      </c>
      <c r="D87" s="16"/>
      <c r="E87" s="16"/>
      <c r="F87" s="16" t="e">
        <f>VLOOKUP(B87,'Uitslag HEK'!A:D,4,0)</f>
        <v>#N/A</v>
      </c>
      <c r="G87" s="16"/>
      <c r="H87" s="21" t="e">
        <f t="shared" si="4"/>
        <v>#N/A</v>
      </c>
      <c r="I87" s="16"/>
    </row>
    <row r="88" spans="1:9" x14ac:dyDescent="0.2">
      <c r="A88" s="26">
        <v>85</v>
      </c>
      <c r="B88" t="s">
        <v>129</v>
      </c>
      <c r="C88" s="16" t="e">
        <f>VLOOKUP(B88,'Uitslag 17Nov'!C:O,13,0)</f>
        <v>#N/A</v>
      </c>
      <c r="D88" s="16" t="e">
        <f>VLOOKUP(B88,'Uitslag 15Dec'!C:O,13,0)</f>
        <v>#N/A</v>
      </c>
      <c r="E88" s="16"/>
      <c r="F88" s="16"/>
      <c r="G88" s="16"/>
      <c r="H88" s="21" t="e">
        <f t="shared" si="4"/>
        <v>#N/A</v>
      </c>
      <c r="I88" s="16"/>
    </row>
    <row r="89" spans="1:9" x14ac:dyDescent="0.2">
      <c r="A89" s="26">
        <v>86</v>
      </c>
      <c r="B89" t="s">
        <v>130</v>
      </c>
      <c r="C89" s="16" t="e">
        <f>VLOOKUP(B89,'Uitslag 17Nov'!C:O,13,0)</f>
        <v>#N/A</v>
      </c>
      <c r="D89" s="16" t="e">
        <f>VLOOKUP(B89,'Uitslag 15Dec'!C:O,13,0)</f>
        <v>#N/A</v>
      </c>
      <c r="E89" s="16"/>
      <c r="F89" s="16"/>
      <c r="G89" s="16"/>
      <c r="H89" s="21" t="e">
        <f t="shared" si="4"/>
        <v>#N/A</v>
      </c>
      <c r="I89" s="16"/>
    </row>
    <row r="90" spans="1:9" x14ac:dyDescent="0.2">
      <c r="A90" s="26">
        <v>87</v>
      </c>
      <c r="B90" t="s">
        <v>27</v>
      </c>
      <c r="C90" s="16">
        <f>VLOOKUP(B90,'Uitslag 17Nov'!C:O,13,0)</f>
        <v>100.83259141794957</v>
      </c>
      <c r="D90" s="16"/>
      <c r="E90" s="16"/>
      <c r="F90" s="16"/>
      <c r="G90" s="16"/>
      <c r="H90" s="21">
        <f t="shared" si="4"/>
        <v>100.83259141794957</v>
      </c>
    </row>
    <row r="91" spans="1:9" x14ac:dyDescent="0.2">
      <c r="A91" s="26">
        <v>88</v>
      </c>
      <c r="B91" t="s">
        <v>178</v>
      </c>
      <c r="F91" s="16" t="e">
        <f>VLOOKUP(B91,'Uitslag HEK'!A:D,4,0)</f>
        <v>#N/A</v>
      </c>
      <c r="H91" s="21" t="e">
        <f t="shared" si="4"/>
        <v>#N/A</v>
      </c>
    </row>
    <row r="92" spans="1:9" x14ac:dyDescent="0.2">
      <c r="A92" s="26">
        <v>89</v>
      </c>
      <c r="B92" t="s">
        <v>165</v>
      </c>
      <c r="E92" s="16" t="e">
        <f>VLOOKUP(B92,'Uitslag 13Jan'!C:O,13,0)</f>
        <v>#N/A</v>
      </c>
      <c r="F92" s="16"/>
      <c r="H92" s="21" t="e">
        <f t="shared" si="4"/>
        <v>#N/A</v>
      </c>
    </row>
    <row r="93" spans="1:9" x14ac:dyDescent="0.2">
      <c r="A93" s="26">
        <f>A92</f>
        <v>89</v>
      </c>
      <c r="B93" t="s">
        <v>166</v>
      </c>
      <c r="E93" s="16" t="e">
        <f>VLOOKUP(B93,'Uitslag 13Jan'!C:O,13,0)</f>
        <v>#N/A</v>
      </c>
      <c r="F93" s="16"/>
      <c r="H93" s="21" t="e">
        <f t="shared" si="4"/>
        <v>#N/A</v>
      </c>
    </row>
    <row r="94" spans="1:9" x14ac:dyDescent="0.2">
      <c r="A94" s="26">
        <v>91</v>
      </c>
      <c r="B94" t="s">
        <v>167</v>
      </c>
      <c r="E94" s="16" t="e">
        <f>VLOOKUP(B94,'Uitslag 13Jan'!C:O,13,0)</f>
        <v>#N/A</v>
      </c>
      <c r="F94" s="16"/>
      <c r="H94" s="21" t="e">
        <f t="shared" si="4"/>
        <v>#N/A</v>
      </c>
    </row>
    <row r="95" spans="1:9" x14ac:dyDescent="0.2">
      <c r="A95" s="26">
        <f>A94</f>
        <v>91</v>
      </c>
      <c r="B95" t="s">
        <v>168</v>
      </c>
      <c r="E95" s="16" t="e">
        <f>VLOOKUP(B95,'Uitslag 13Jan'!C:O,13,0)</f>
        <v>#N/A</v>
      </c>
      <c r="F95" s="16"/>
      <c r="H95" s="21" t="e">
        <f t="shared" si="4"/>
        <v>#N/A</v>
      </c>
    </row>
    <row r="96" spans="1:9" x14ac:dyDescent="0.2">
      <c r="A96" s="26">
        <v>93</v>
      </c>
      <c r="B96" t="s">
        <v>63</v>
      </c>
      <c r="C96" s="16" t="e">
        <f>VLOOKUP(B96,'Uitslag 17Nov'!C:O,13,0)</f>
        <v>#N/A</v>
      </c>
      <c r="D96" s="16"/>
      <c r="E96" s="16"/>
      <c r="F96" s="16"/>
      <c r="G96" s="16"/>
      <c r="H96" s="21" t="e">
        <f t="shared" si="4"/>
        <v>#N/A</v>
      </c>
    </row>
    <row r="97" spans="1:8" x14ac:dyDescent="0.2">
      <c r="A97" s="26">
        <v>94</v>
      </c>
      <c r="B97" t="s">
        <v>139</v>
      </c>
      <c r="D97" s="16" t="e">
        <f>VLOOKUP(B97,'Uitslag 15Dec'!C:O,13,0)</f>
        <v>#N/A</v>
      </c>
      <c r="E97" s="16"/>
      <c r="F97" s="16"/>
      <c r="H97" s="21" t="e">
        <f t="shared" si="4"/>
        <v>#N/A</v>
      </c>
    </row>
    <row r="98" spans="1:8" x14ac:dyDescent="0.2">
      <c r="A98" s="26">
        <f>A97</f>
        <v>94</v>
      </c>
      <c r="B98" t="s">
        <v>140</v>
      </c>
      <c r="D98" s="16" t="e">
        <f>VLOOKUP(B98,'Uitslag 15Dec'!C:O,13,0)</f>
        <v>#N/A</v>
      </c>
      <c r="E98" s="16"/>
      <c r="F98" s="16"/>
      <c r="H98" s="21" t="e">
        <f t="shared" si="4"/>
        <v>#N/A</v>
      </c>
    </row>
    <row r="99" spans="1:8" x14ac:dyDescent="0.2">
      <c r="A99" s="26">
        <f>A98</f>
        <v>94</v>
      </c>
      <c r="B99" t="s">
        <v>141</v>
      </c>
      <c r="D99" s="16" t="e">
        <f>VLOOKUP(B99,'Uitslag 15Dec'!C:O,13,0)</f>
        <v>#N/A</v>
      </c>
      <c r="E99" s="16"/>
      <c r="F99" s="16"/>
      <c r="H99" s="21" t="e">
        <f t="shared" si="4"/>
        <v>#N/A</v>
      </c>
    </row>
    <row r="100" spans="1:8" x14ac:dyDescent="0.2">
      <c r="A100" s="26">
        <v>97</v>
      </c>
      <c r="B100" t="s">
        <v>144</v>
      </c>
      <c r="D100" s="16" t="e">
        <f>VLOOKUP(B100,'Uitslag 15Dec'!C:O,13,0)</f>
        <v>#N/A</v>
      </c>
      <c r="E100" s="16"/>
      <c r="F100" s="16"/>
      <c r="H100" s="21" t="e">
        <f t="shared" si="4"/>
        <v>#N/A</v>
      </c>
    </row>
    <row r="101" spans="1:8" x14ac:dyDescent="0.2">
      <c r="A101" s="26">
        <v>98</v>
      </c>
      <c r="B101" t="s">
        <v>67</v>
      </c>
      <c r="C101" s="16" t="e">
        <f>VLOOKUP(B101,'Uitslag 17Nov'!C:O,13,0)</f>
        <v>#N/A</v>
      </c>
      <c r="D101" s="16"/>
      <c r="E101" s="16"/>
      <c r="F101" s="16"/>
      <c r="G101" s="16"/>
      <c r="H101" s="21" t="e">
        <f t="shared" si="4"/>
        <v>#N/A</v>
      </c>
    </row>
    <row r="102" spans="1:8" x14ac:dyDescent="0.2">
      <c r="A102" s="26">
        <f>A101</f>
        <v>98</v>
      </c>
      <c r="B102" t="s">
        <v>69</v>
      </c>
      <c r="C102" s="16">
        <f>VLOOKUP(B102,'Uitslag 17Nov'!C:O,13,0)</f>
        <v>107.0088465630476</v>
      </c>
      <c r="D102" s="16"/>
      <c r="E102" s="16"/>
      <c r="F102" s="16"/>
      <c r="G102" s="16"/>
      <c r="H102" s="21">
        <f t="shared" si="4"/>
        <v>107.0088465630476</v>
      </c>
    </row>
    <row r="103" spans="1:8" x14ac:dyDescent="0.2">
      <c r="A103" s="26">
        <v>100</v>
      </c>
      <c r="B103" t="s">
        <v>145</v>
      </c>
      <c r="D103" s="16" t="e">
        <f>VLOOKUP(B103,'Uitslag 15Dec'!C:O,13,0)</f>
        <v>#N/A</v>
      </c>
      <c r="E103" s="16"/>
      <c r="F103" s="16"/>
      <c r="H103" s="21" t="e">
        <f t="shared" si="4"/>
        <v>#N/A</v>
      </c>
    </row>
    <row r="104" spans="1:8" x14ac:dyDescent="0.2">
      <c r="A104" s="26">
        <v>101</v>
      </c>
      <c r="B104" t="s">
        <v>169</v>
      </c>
      <c r="E104" s="16" t="e">
        <f>VLOOKUP(B104,'Uitslag 13Jan'!C:O,13,0)</f>
        <v>#N/A</v>
      </c>
      <c r="F104" s="16"/>
      <c r="H104" s="21" t="e">
        <f t="shared" si="4"/>
        <v>#N/A</v>
      </c>
    </row>
    <row r="105" spans="1:8" x14ac:dyDescent="0.2">
      <c r="A105" s="26">
        <v>102</v>
      </c>
      <c r="B105" t="s">
        <v>179</v>
      </c>
      <c r="F105" s="16" t="e">
        <f>VLOOKUP(B105,'Uitslag HEK'!A:D,4,0)</f>
        <v>#N/A</v>
      </c>
      <c r="H105" s="21" t="e">
        <f t="shared" si="4"/>
        <v>#N/A</v>
      </c>
    </row>
    <row r="106" spans="1:8" x14ac:dyDescent="0.2">
      <c r="A106" s="26">
        <v>103</v>
      </c>
      <c r="B106" t="s">
        <v>170</v>
      </c>
      <c r="E106" s="16" t="e">
        <f>VLOOKUP(B106,'Uitslag 13Jan'!C:O,13,0)</f>
        <v>#N/A</v>
      </c>
      <c r="F106" s="16"/>
      <c r="H106" s="21" t="e">
        <f t="shared" si="4"/>
        <v>#N/A</v>
      </c>
    </row>
    <row r="107" spans="1:8" x14ac:dyDescent="0.2">
      <c r="A107" s="26">
        <v>104</v>
      </c>
      <c r="B107" t="s">
        <v>90</v>
      </c>
      <c r="C107" s="16">
        <f>VLOOKUP(B107,'Uitslag 17Nov'!C:O,13,0)</f>
        <v>108.66920396082851</v>
      </c>
      <c r="D107" s="16"/>
      <c r="E107" s="16"/>
      <c r="F107" s="16"/>
      <c r="G107" s="16"/>
      <c r="H107" s="21">
        <f t="shared" si="4"/>
        <v>108.66920396082851</v>
      </c>
    </row>
    <row r="108" spans="1:8" x14ac:dyDescent="0.2">
      <c r="A108" s="26">
        <f>A107</f>
        <v>104</v>
      </c>
      <c r="B108" t="s">
        <v>91</v>
      </c>
      <c r="C108" s="16" t="e">
        <f>VLOOKUP(B108,'Uitslag 17Nov'!C:O,13,0)</f>
        <v>#N/A</v>
      </c>
      <c r="D108" s="16"/>
      <c r="E108" s="16"/>
      <c r="F108" s="16"/>
      <c r="G108" s="16"/>
      <c r="H108" s="21" t="e">
        <f t="shared" si="4"/>
        <v>#N/A</v>
      </c>
    </row>
    <row r="109" spans="1:8" x14ac:dyDescent="0.2">
      <c r="A109" s="26">
        <f>A108</f>
        <v>104</v>
      </c>
      <c r="B109" t="s">
        <v>93</v>
      </c>
      <c r="C109" s="16" t="e">
        <f>VLOOKUP(B109,'Uitslag 17Nov'!C:O,13,0)</f>
        <v>#N/A</v>
      </c>
      <c r="D109" s="16"/>
      <c r="E109" s="16"/>
      <c r="F109" s="16"/>
      <c r="G109" s="16"/>
      <c r="H109" s="21" t="e">
        <f t="shared" si="4"/>
        <v>#N/A</v>
      </c>
    </row>
    <row r="110" spans="1:8" x14ac:dyDescent="0.2">
      <c r="A110" s="26">
        <v>107</v>
      </c>
      <c r="B110" t="s">
        <v>171</v>
      </c>
      <c r="E110" s="16" t="e">
        <f>VLOOKUP(B110,'Uitslag 13Jan'!C:O,13,0)</f>
        <v>#N/A</v>
      </c>
      <c r="F110" s="16"/>
      <c r="H110" s="21" t="e">
        <f t="shared" si="4"/>
        <v>#N/A</v>
      </c>
    </row>
    <row r="111" spans="1:8" x14ac:dyDescent="0.2">
      <c r="A111" s="26">
        <v>108</v>
      </c>
      <c r="B111" t="s">
        <v>150</v>
      </c>
      <c r="D111" s="16" t="e">
        <f>VLOOKUP(B111,'Uitslag 15Dec'!C:O,13,0)</f>
        <v>#N/A</v>
      </c>
      <c r="E111" s="16"/>
      <c r="F111" s="16"/>
      <c r="H111" s="21" t="e">
        <f t="shared" si="4"/>
        <v>#N/A</v>
      </c>
    </row>
    <row r="112" spans="1:8" x14ac:dyDescent="0.2">
      <c r="A112" s="26">
        <v>109</v>
      </c>
      <c r="B112" t="s">
        <v>155</v>
      </c>
      <c r="D112" s="16" t="e">
        <f>VLOOKUP(B112,'Uitslag 15Dec'!C:O,13,0)</f>
        <v>#N/A</v>
      </c>
      <c r="E112" s="16"/>
      <c r="F112" s="16"/>
      <c r="H112" s="21" t="e">
        <f t="shared" si="4"/>
        <v>#N/A</v>
      </c>
    </row>
    <row r="113" spans="1:8" x14ac:dyDescent="0.2">
      <c r="A113" s="26">
        <v>110</v>
      </c>
      <c r="B113" t="s">
        <v>180</v>
      </c>
      <c r="F113" s="16" t="e">
        <f>VLOOKUP(B113,'Uitslag HEK'!A:D,4,0)</f>
        <v>#N/A</v>
      </c>
      <c r="H113" s="21" t="e">
        <f t="shared" si="4"/>
        <v>#N/A</v>
      </c>
    </row>
    <row r="114" spans="1:8" x14ac:dyDescent="0.2">
      <c r="A114" s="26">
        <v>111</v>
      </c>
      <c r="B114" t="s">
        <v>158</v>
      </c>
      <c r="D114" s="16" t="e">
        <f>VLOOKUP(B114,'Uitslag 15Dec'!C:O,13,0)</f>
        <v>#N/A</v>
      </c>
      <c r="E114" s="16"/>
      <c r="F114" s="16"/>
      <c r="H114" s="21" t="e">
        <f t="shared" si="4"/>
        <v>#N/A</v>
      </c>
    </row>
    <row r="115" spans="1:8" x14ac:dyDescent="0.2">
      <c r="A115" s="26">
        <v>112</v>
      </c>
      <c r="B115" t="s">
        <v>181</v>
      </c>
      <c r="F115" s="16" t="e">
        <f>VLOOKUP(B115,'Uitslag HEK'!A:D,4,0)</f>
        <v>#N/A</v>
      </c>
      <c r="H115" s="21" t="e">
        <f t="shared" si="4"/>
        <v>#N/A</v>
      </c>
    </row>
    <row r="116" spans="1:8" x14ac:dyDescent="0.2">
      <c r="A116" s="26">
        <v>113</v>
      </c>
      <c r="B116" t="s">
        <v>101</v>
      </c>
      <c r="C116" s="16" t="e">
        <f>VLOOKUP(B116,'Uitslag 17Nov'!C:O,13,0)</f>
        <v>#N/A</v>
      </c>
      <c r="D116" s="16"/>
      <c r="E116" s="16"/>
      <c r="F116" s="16"/>
      <c r="G116" s="16"/>
      <c r="H116" s="21" t="e">
        <f t="shared" si="4"/>
        <v>#N/A</v>
      </c>
    </row>
    <row r="117" spans="1:8" x14ac:dyDescent="0.2">
      <c r="A117" s="26">
        <v>114</v>
      </c>
      <c r="B117" t="s">
        <v>102</v>
      </c>
      <c r="C117" s="16">
        <f>VLOOKUP(B117,'Uitslag 17Nov'!C:O,13,0)</f>
        <v>103.64167722292784</v>
      </c>
      <c r="D117" s="16"/>
      <c r="E117" s="16"/>
      <c r="F117" s="16"/>
      <c r="G117" s="16"/>
      <c r="H117" s="21">
        <f t="shared" si="4"/>
        <v>103.64167722292784</v>
      </c>
    </row>
    <row r="118" spans="1:8" x14ac:dyDescent="0.2">
      <c r="A118" s="26">
        <v>115</v>
      </c>
      <c r="B118" t="s">
        <v>104</v>
      </c>
      <c r="C118" s="16" t="e">
        <f>VLOOKUP(B118,'Uitslag 17Nov'!C:O,13,0)</f>
        <v>#N/A</v>
      </c>
      <c r="D118" s="16"/>
      <c r="E118" s="16"/>
      <c r="F118" s="16"/>
      <c r="G118" s="16"/>
      <c r="H118" s="21" t="e">
        <f t="shared" ref="H118:H132" si="5">SUM(C118:G118)</f>
        <v>#N/A</v>
      </c>
    </row>
    <row r="119" spans="1:8" x14ac:dyDescent="0.2">
      <c r="A119" s="26">
        <f>A118</f>
        <v>115</v>
      </c>
      <c r="B119" t="s">
        <v>111</v>
      </c>
      <c r="C119" s="16" t="e">
        <f>VLOOKUP(B119,'Uitslag 17Nov'!C:O,13,0)</f>
        <v>#N/A</v>
      </c>
      <c r="D119" s="16"/>
      <c r="E119" s="16"/>
      <c r="F119" s="16"/>
      <c r="G119" s="16"/>
      <c r="H119" s="21" t="e">
        <f t="shared" si="5"/>
        <v>#N/A</v>
      </c>
    </row>
    <row r="120" spans="1:8" x14ac:dyDescent="0.2">
      <c r="A120" s="26">
        <v>117</v>
      </c>
      <c r="B120" t="s">
        <v>112</v>
      </c>
      <c r="C120" s="16" t="e">
        <f>VLOOKUP(B120,'Uitslag 17Nov'!C:O,13,0)</f>
        <v>#N/A</v>
      </c>
      <c r="D120" s="16"/>
      <c r="E120" s="16"/>
      <c r="F120" s="16"/>
      <c r="G120" s="16"/>
      <c r="H120" s="21" t="e">
        <f t="shared" si="5"/>
        <v>#N/A</v>
      </c>
    </row>
    <row r="121" spans="1:8" x14ac:dyDescent="0.2">
      <c r="A121" s="26">
        <v>118</v>
      </c>
      <c r="B121" t="s">
        <v>172</v>
      </c>
      <c r="E121" s="16" t="e">
        <f>VLOOKUP(B121,'Uitslag 13Jan'!C:O,13,0)</f>
        <v>#N/A</v>
      </c>
      <c r="F121" s="16"/>
      <c r="H121" s="21" t="e">
        <f t="shared" si="5"/>
        <v>#N/A</v>
      </c>
    </row>
    <row r="122" spans="1:8" x14ac:dyDescent="0.2">
      <c r="A122" s="26">
        <v>119</v>
      </c>
      <c r="B122" t="s">
        <v>182</v>
      </c>
      <c r="F122" s="16" t="e">
        <f>VLOOKUP(B122,'Uitslag HEK'!A:D,4,0)</f>
        <v>#N/A</v>
      </c>
      <c r="H122" s="21" t="e">
        <f t="shared" si="5"/>
        <v>#N/A</v>
      </c>
    </row>
    <row r="123" spans="1:8" x14ac:dyDescent="0.2">
      <c r="A123" s="26">
        <v>120</v>
      </c>
      <c r="B123" t="s">
        <v>183</v>
      </c>
      <c r="F123" s="16" t="e">
        <f>VLOOKUP(B123,'Uitslag HEK'!A:D,4,0)</f>
        <v>#N/A</v>
      </c>
      <c r="H123" s="21" t="e">
        <f t="shared" si="5"/>
        <v>#N/A</v>
      </c>
    </row>
    <row r="124" spans="1:8" x14ac:dyDescent="0.2">
      <c r="A124" s="26">
        <v>121</v>
      </c>
      <c r="B124" t="s">
        <v>184</v>
      </c>
      <c r="F124" s="16" t="e">
        <f>VLOOKUP(B124,'Uitslag HEK'!A:D,4,0)</f>
        <v>#N/A</v>
      </c>
      <c r="H124" s="21" t="e">
        <f t="shared" si="5"/>
        <v>#N/A</v>
      </c>
    </row>
    <row r="125" spans="1:8" x14ac:dyDescent="0.2">
      <c r="A125" s="26">
        <v>122</v>
      </c>
      <c r="B125" t="s">
        <v>173</v>
      </c>
      <c r="E125" s="16" t="e">
        <f>VLOOKUP(B125,'Uitslag 13Jan'!C:O,13,0)</f>
        <v>#N/A</v>
      </c>
      <c r="F125" s="16"/>
      <c r="H125" s="21" t="e">
        <f t="shared" si="5"/>
        <v>#N/A</v>
      </c>
    </row>
    <row r="126" spans="1:8" x14ac:dyDescent="0.2">
      <c r="A126" s="26">
        <f>A125</f>
        <v>122</v>
      </c>
      <c r="B126" t="s">
        <v>174</v>
      </c>
      <c r="E126" s="16" t="e">
        <f>VLOOKUP(B126,'Uitslag 13Jan'!C:O,13,0)</f>
        <v>#N/A</v>
      </c>
      <c r="F126" s="16"/>
      <c r="H126" s="21" t="e">
        <f t="shared" si="5"/>
        <v>#N/A</v>
      </c>
    </row>
    <row r="127" spans="1:8" x14ac:dyDescent="0.2">
      <c r="A127" s="26">
        <v>124</v>
      </c>
      <c r="B127" t="s">
        <v>176</v>
      </c>
      <c r="E127" s="16" t="e">
        <f>VLOOKUP(B127,'Uitslag 13Jan'!C:O,13,0)</f>
        <v>#N/A</v>
      </c>
      <c r="F127" s="16"/>
      <c r="H127" s="21" t="e">
        <f t="shared" si="5"/>
        <v>#N/A</v>
      </c>
    </row>
    <row r="128" spans="1:8" x14ac:dyDescent="0.2">
      <c r="A128" s="26">
        <v>125</v>
      </c>
      <c r="B128" t="s">
        <v>119</v>
      </c>
      <c r="C128" s="16">
        <f>VLOOKUP(B128,'Uitslag 17Nov'!C:O,13,0)</f>
        <v>100.83259141794957</v>
      </c>
      <c r="D128" s="16"/>
      <c r="E128" s="16"/>
      <c r="F128" s="16"/>
      <c r="G128" s="16"/>
      <c r="H128" s="21">
        <f t="shared" si="5"/>
        <v>100.83259141794957</v>
      </c>
    </row>
    <row r="129" spans="1:8" x14ac:dyDescent="0.2">
      <c r="A129" s="26">
        <v>126</v>
      </c>
      <c r="B129" t="s">
        <v>120</v>
      </c>
      <c r="C129" s="16">
        <f>VLOOKUP(B129,'Uitslag 17Nov'!C:O,13,0)</f>
        <v>100.15172123655933</v>
      </c>
      <c r="D129" s="16"/>
      <c r="E129" s="16"/>
      <c r="F129" s="16"/>
      <c r="G129" s="16"/>
      <c r="H129" s="21">
        <f t="shared" si="5"/>
        <v>100.15172123655933</v>
      </c>
    </row>
    <row r="130" spans="1:8" x14ac:dyDescent="0.2">
      <c r="A130" s="26">
        <v>127</v>
      </c>
      <c r="B130" t="s">
        <v>163</v>
      </c>
      <c r="D130" s="16" t="e">
        <f>VLOOKUP(B130,'Uitslag 15Dec'!C:O,13,0)</f>
        <v>#N/A</v>
      </c>
      <c r="E130" s="16"/>
      <c r="F130" s="16"/>
      <c r="H130" s="21" t="e">
        <f t="shared" si="5"/>
        <v>#N/A</v>
      </c>
    </row>
    <row r="131" spans="1:8" x14ac:dyDescent="0.2">
      <c r="A131" s="26">
        <v>128</v>
      </c>
      <c r="B131" t="s">
        <v>185</v>
      </c>
      <c r="F131" s="16" t="e">
        <f>VLOOKUP(B131,'Uitslag HEK'!A:D,4,0)</f>
        <v>#N/A</v>
      </c>
      <c r="H131" s="21" t="e">
        <f t="shared" si="5"/>
        <v>#N/A</v>
      </c>
    </row>
    <row r="132" spans="1:8" x14ac:dyDescent="0.2">
      <c r="A132" s="26">
        <v>129</v>
      </c>
      <c r="B132" t="s">
        <v>134</v>
      </c>
      <c r="C132" s="16" t="e">
        <f>VLOOKUP(B132,'Uitslag 17Nov'!C:O,13,0)</f>
        <v>#N/A</v>
      </c>
      <c r="D132" s="16"/>
      <c r="E132" s="16"/>
      <c r="F132" s="16"/>
      <c r="G132" s="16"/>
      <c r="H132" s="21" t="e">
        <f t="shared" si="5"/>
        <v>#N/A</v>
      </c>
    </row>
  </sheetData>
  <autoFilter ref="A3:H124" xr:uid="{3B5BB83B-20E3-4952-B579-EEE16C23D336}">
    <sortState xmlns:xlrd2="http://schemas.microsoft.com/office/spreadsheetml/2017/richdata2" ref="A4:H132">
      <sortCondition descending="1" ref="H3:H124"/>
    </sortState>
  </autoFilter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F50A3-9BB0-4B40-9BA3-C395D9ECC915}">
  <sheetPr>
    <tabColor indexed="13"/>
  </sheetPr>
  <dimension ref="A1:W101"/>
  <sheetViews>
    <sheetView zoomScaleNormal="100" workbookViewId="0">
      <pane xSplit="5" ySplit="4" topLeftCell="F5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ColWidth="8.85546875" defaultRowHeight="12.75" outlineLevelCol="1" x14ac:dyDescent="0.2"/>
  <cols>
    <col min="1" max="1" width="7" customWidth="1" outlineLevel="1"/>
    <col min="2" max="2" width="13.28515625" hidden="1" customWidth="1" outlineLevel="1"/>
    <col min="3" max="3" width="20.7109375" customWidth="1"/>
    <col min="4" max="4" width="8.28515625" hidden="1" customWidth="1" outlineLevel="1"/>
    <col min="5" max="5" width="13.85546875" style="2" hidden="1" customWidth="1" outlineLevel="1"/>
    <col min="6" max="6" width="14.28515625" style="2" customWidth="1" collapsed="1"/>
    <col min="7" max="7" width="22.5703125" customWidth="1"/>
    <col min="8" max="8" width="5.7109375" customWidth="1"/>
    <col min="9" max="11" width="12.85546875" style="2" hidden="1" customWidth="1" outlineLevel="1"/>
    <col min="12" max="12" width="14.7109375" style="2" customWidth="1" collapsed="1"/>
    <col min="13" max="13" width="13.85546875" customWidth="1"/>
    <col min="14" max="14" width="18" customWidth="1"/>
    <col min="15" max="15" width="13.85546875" style="2" customWidth="1"/>
    <col min="16" max="16" width="15.42578125" hidden="1" customWidth="1" outlineLevel="1"/>
    <col min="17" max="17" width="13.85546875" hidden="1" customWidth="1" outlineLevel="1"/>
    <col min="18" max="18" width="8.85546875" hidden="1" customWidth="1" outlineLevel="1"/>
    <col min="19" max="19" width="9" hidden="1" customWidth="1" outlineLevel="1"/>
    <col min="20" max="20" width="10.7109375" hidden="1" customWidth="1" outlineLevel="1"/>
    <col min="21" max="22" width="8.85546875" hidden="1" customWidth="1" outlineLevel="1"/>
    <col min="23" max="23" width="8.85546875" collapsed="1"/>
  </cols>
  <sheetData>
    <row r="1" spans="1:20" ht="20.25" x14ac:dyDescent="0.3">
      <c r="A1" s="1"/>
    </row>
    <row r="4" spans="1:20" s="7" customFormat="1" x14ac:dyDescent="0.2">
      <c r="A4" s="3"/>
      <c r="B4" s="3"/>
      <c r="C4" s="4"/>
      <c r="D4" s="3"/>
      <c r="E4" s="5"/>
      <c r="F4" s="6"/>
      <c r="G4" s="4"/>
      <c r="H4" s="4"/>
      <c r="I4" s="5"/>
      <c r="J4" s="5"/>
      <c r="K4" s="5"/>
      <c r="L4" s="6"/>
      <c r="M4" s="4"/>
      <c r="N4" s="4"/>
      <c r="O4" s="6"/>
      <c r="P4" s="3"/>
      <c r="Q4" s="3"/>
      <c r="T4" s="8"/>
    </row>
    <row r="5" spans="1:20" x14ac:dyDescent="0.2">
      <c r="M5" s="9"/>
      <c r="N5" s="9"/>
      <c r="Q5" s="10"/>
      <c r="T5" s="11"/>
    </row>
    <row r="6" spans="1:20" x14ac:dyDescent="0.2">
      <c r="M6" s="9"/>
      <c r="N6" s="9"/>
      <c r="Q6" s="10"/>
      <c r="T6" s="12"/>
    </row>
    <row r="7" spans="1:20" x14ac:dyDescent="0.2">
      <c r="M7" s="9"/>
      <c r="N7" s="9"/>
      <c r="Q7" s="10"/>
      <c r="S7" s="13"/>
      <c r="T7" s="12"/>
    </row>
    <row r="8" spans="1:20" x14ac:dyDescent="0.2">
      <c r="M8" s="9"/>
      <c r="N8" s="9"/>
      <c r="Q8" s="10"/>
    </row>
    <row r="9" spans="1:20" x14ac:dyDescent="0.2">
      <c r="M9" s="9"/>
      <c r="N9" s="9"/>
      <c r="Q9" s="10"/>
    </row>
    <row r="10" spans="1:20" x14ac:dyDescent="0.2">
      <c r="M10" s="9"/>
      <c r="N10" s="9"/>
      <c r="Q10" s="10"/>
    </row>
    <row r="11" spans="1:20" x14ac:dyDescent="0.2">
      <c r="M11" s="9"/>
      <c r="N11" s="9"/>
      <c r="Q11" s="10"/>
      <c r="S11" s="14"/>
      <c r="T11" s="14"/>
    </row>
    <row r="12" spans="1:20" x14ac:dyDescent="0.2">
      <c r="M12" s="9"/>
      <c r="N12" s="9"/>
      <c r="Q12" s="10"/>
    </row>
    <row r="13" spans="1:20" x14ac:dyDescent="0.2">
      <c r="M13" s="9"/>
      <c r="N13" s="9"/>
      <c r="Q13" s="10"/>
    </row>
    <row r="14" spans="1:20" x14ac:dyDescent="0.2">
      <c r="M14" s="9"/>
      <c r="N14" s="9"/>
      <c r="Q14" s="10"/>
    </row>
    <row r="15" spans="1:20" x14ac:dyDescent="0.2">
      <c r="M15" s="9"/>
      <c r="N15" s="9"/>
      <c r="Q15" s="10"/>
    </row>
    <row r="16" spans="1:20" x14ac:dyDescent="0.2">
      <c r="M16" s="9"/>
      <c r="N16" s="9"/>
      <c r="Q16" s="10"/>
    </row>
    <row r="17" spans="13:17" x14ac:dyDescent="0.2">
      <c r="M17" s="9"/>
      <c r="N17" s="9"/>
      <c r="Q17" s="10"/>
    </row>
    <row r="18" spans="13:17" x14ac:dyDescent="0.2">
      <c r="M18" s="9"/>
      <c r="N18" s="9"/>
      <c r="Q18" s="10"/>
    </row>
    <row r="19" spans="13:17" x14ac:dyDescent="0.2">
      <c r="M19" s="9"/>
      <c r="N19" s="9"/>
      <c r="Q19" s="10"/>
    </row>
    <row r="20" spans="13:17" x14ac:dyDescent="0.2">
      <c r="M20" s="9"/>
      <c r="N20" s="9"/>
      <c r="Q20" s="10"/>
    </row>
    <row r="21" spans="13:17" x14ac:dyDescent="0.2">
      <c r="M21" s="9"/>
      <c r="N21" s="9"/>
      <c r="Q21" s="10"/>
    </row>
    <row r="22" spans="13:17" x14ac:dyDescent="0.2">
      <c r="M22" s="9"/>
      <c r="N22" s="9"/>
      <c r="Q22" s="10"/>
    </row>
    <row r="23" spans="13:17" x14ac:dyDescent="0.2">
      <c r="M23" s="9"/>
      <c r="N23" s="9"/>
      <c r="Q23" s="10"/>
    </row>
    <row r="24" spans="13:17" x14ac:dyDescent="0.2">
      <c r="M24" s="9"/>
      <c r="N24" s="9"/>
      <c r="Q24" s="10"/>
    </row>
    <row r="25" spans="13:17" x14ac:dyDescent="0.2">
      <c r="M25" s="9"/>
      <c r="N25" s="9"/>
      <c r="Q25" s="10"/>
    </row>
    <row r="26" spans="13:17" x14ac:dyDescent="0.2">
      <c r="M26" s="9"/>
      <c r="N26" s="9"/>
      <c r="Q26" s="10"/>
    </row>
    <row r="27" spans="13:17" x14ac:dyDescent="0.2">
      <c r="M27" s="9"/>
      <c r="N27" s="9"/>
      <c r="Q27" s="10"/>
    </row>
    <row r="28" spans="13:17" ht="15" customHeight="1" x14ac:dyDescent="0.2">
      <c r="M28" s="9"/>
      <c r="N28" s="9"/>
      <c r="Q28" s="10"/>
    </row>
    <row r="29" spans="13:17" x14ac:dyDescent="0.2">
      <c r="M29" s="9"/>
      <c r="N29" s="9"/>
      <c r="Q29" s="10"/>
    </row>
    <row r="30" spans="13:17" x14ac:dyDescent="0.2">
      <c r="M30" s="9"/>
      <c r="N30" s="9"/>
      <c r="Q30" s="10"/>
    </row>
    <row r="31" spans="13:17" x14ac:dyDescent="0.2">
      <c r="M31" s="9"/>
      <c r="N31" s="9"/>
      <c r="Q31" s="10"/>
    </row>
    <row r="32" spans="13:17" x14ac:dyDescent="0.2">
      <c r="M32" s="9"/>
      <c r="N32" s="9"/>
      <c r="Q32" s="10"/>
    </row>
    <row r="33" spans="13:17" x14ac:dyDescent="0.2">
      <c r="M33" s="9"/>
      <c r="N33" s="9"/>
      <c r="Q33" s="10"/>
    </row>
    <row r="34" spans="13:17" x14ac:dyDescent="0.2">
      <c r="M34" s="9"/>
      <c r="N34" s="9"/>
      <c r="Q34" s="10"/>
    </row>
    <row r="35" spans="13:17" x14ac:dyDescent="0.2">
      <c r="M35" s="9"/>
      <c r="N35" s="9"/>
      <c r="Q35" s="10"/>
    </row>
    <row r="36" spans="13:17" x14ac:dyDescent="0.2">
      <c r="M36" s="9"/>
      <c r="N36" s="9"/>
      <c r="Q36" s="10"/>
    </row>
    <row r="37" spans="13:17" x14ac:dyDescent="0.2">
      <c r="M37" s="9"/>
      <c r="N37" s="9"/>
      <c r="Q37" s="10"/>
    </row>
    <row r="38" spans="13:17" x14ac:dyDescent="0.2">
      <c r="M38" s="9"/>
      <c r="N38" s="9"/>
      <c r="Q38" s="10"/>
    </row>
    <row r="39" spans="13:17" x14ac:dyDescent="0.2">
      <c r="M39" s="9"/>
      <c r="N39" s="9"/>
      <c r="Q39" s="10"/>
    </row>
    <row r="40" spans="13:17" x14ac:dyDescent="0.2">
      <c r="M40" s="9"/>
      <c r="N40" s="9"/>
      <c r="Q40" s="10"/>
    </row>
    <row r="41" spans="13:17" x14ac:dyDescent="0.2">
      <c r="M41" s="9"/>
      <c r="N41" s="9"/>
      <c r="Q41" s="10"/>
    </row>
    <row r="42" spans="13:17" x14ac:dyDescent="0.2">
      <c r="M42" s="9"/>
      <c r="N42" s="9"/>
      <c r="Q42" s="10"/>
    </row>
    <row r="43" spans="13:17" x14ac:dyDescent="0.2">
      <c r="M43" s="9"/>
      <c r="N43" s="9"/>
      <c r="Q43" s="10"/>
    </row>
    <row r="44" spans="13:17" x14ac:dyDescent="0.2">
      <c r="M44" s="9"/>
      <c r="N44" s="9"/>
      <c r="Q44" s="10"/>
    </row>
    <row r="45" spans="13:17" x14ac:dyDescent="0.2">
      <c r="M45" s="9"/>
      <c r="N45" s="9"/>
      <c r="Q45" s="10"/>
    </row>
    <row r="46" spans="13:17" x14ac:dyDescent="0.2">
      <c r="M46" s="9"/>
      <c r="N46" s="9"/>
      <c r="Q46" s="10"/>
    </row>
    <row r="47" spans="13:17" x14ac:dyDescent="0.2">
      <c r="M47" s="9"/>
      <c r="N47" s="9"/>
      <c r="Q47" s="10"/>
    </row>
    <row r="48" spans="13:17" x14ac:dyDescent="0.2">
      <c r="M48" s="9"/>
      <c r="N48" s="9"/>
      <c r="Q48" s="10"/>
    </row>
    <row r="49" spans="13:17" x14ac:dyDescent="0.2">
      <c r="M49" s="9"/>
      <c r="N49" s="9"/>
      <c r="Q49" s="10"/>
    </row>
    <row r="50" spans="13:17" x14ac:dyDescent="0.2">
      <c r="M50" s="9"/>
      <c r="N50" s="9"/>
      <c r="Q50" s="10"/>
    </row>
    <row r="51" spans="13:17" x14ac:dyDescent="0.2">
      <c r="M51" s="9"/>
      <c r="N51" s="9"/>
      <c r="Q51" s="10"/>
    </row>
    <row r="52" spans="13:17" x14ac:dyDescent="0.2">
      <c r="M52" s="9"/>
      <c r="N52" s="9"/>
      <c r="Q52" s="10"/>
    </row>
    <row r="53" spans="13:17" x14ac:dyDescent="0.2">
      <c r="M53" s="9"/>
      <c r="N53" s="9"/>
      <c r="Q53" s="10"/>
    </row>
    <row r="54" spans="13:17" x14ac:dyDescent="0.2">
      <c r="M54" s="9"/>
      <c r="N54" s="9"/>
      <c r="Q54" s="10"/>
    </row>
    <row r="55" spans="13:17" x14ac:dyDescent="0.2">
      <c r="M55" s="9"/>
      <c r="N55" s="9"/>
      <c r="Q55" s="10"/>
    </row>
    <row r="56" spans="13:17" x14ac:dyDescent="0.2">
      <c r="M56" s="9"/>
      <c r="N56" s="9"/>
      <c r="Q56" s="10"/>
    </row>
    <row r="57" spans="13:17" x14ac:dyDescent="0.2">
      <c r="M57" s="9"/>
      <c r="N57" s="9"/>
      <c r="Q57" s="10"/>
    </row>
    <row r="58" spans="13:17" x14ac:dyDescent="0.2">
      <c r="M58" s="9"/>
      <c r="N58" s="9"/>
      <c r="Q58" s="10"/>
    </row>
    <row r="59" spans="13:17" x14ac:dyDescent="0.2">
      <c r="M59" s="9"/>
      <c r="N59" s="9"/>
      <c r="Q59" s="10"/>
    </row>
    <row r="60" spans="13:17" x14ac:dyDescent="0.2">
      <c r="M60" s="9"/>
      <c r="N60" s="9"/>
      <c r="Q60" s="10"/>
    </row>
    <row r="61" spans="13:17" x14ac:dyDescent="0.2">
      <c r="M61" s="9"/>
      <c r="N61" s="9"/>
      <c r="Q61" s="10"/>
    </row>
    <row r="62" spans="13:17" x14ac:dyDescent="0.2">
      <c r="M62" s="9"/>
      <c r="N62" s="9"/>
      <c r="Q62" s="10"/>
    </row>
    <row r="63" spans="13:17" x14ac:dyDescent="0.2">
      <c r="M63" s="9"/>
      <c r="N63" s="9"/>
      <c r="Q63" s="10"/>
    </row>
    <row r="64" spans="13:17" x14ac:dyDescent="0.2">
      <c r="M64" s="9"/>
      <c r="N64" s="9"/>
      <c r="Q64" s="10"/>
    </row>
    <row r="65" spans="13:17" x14ac:dyDescent="0.2">
      <c r="M65" s="9"/>
      <c r="N65" s="9"/>
      <c r="Q65" s="10"/>
    </row>
    <row r="66" spans="13:17" x14ac:dyDescent="0.2">
      <c r="M66" s="9"/>
      <c r="N66" s="9"/>
      <c r="Q66" s="10"/>
    </row>
    <row r="67" spans="13:17" x14ac:dyDescent="0.2">
      <c r="M67" s="9"/>
      <c r="N67" s="9"/>
      <c r="Q67" s="10"/>
    </row>
    <row r="68" spans="13:17" x14ac:dyDescent="0.2">
      <c r="M68" s="9"/>
      <c r="N68" s="9"/>
      <c r="Q68" s="10"/>
    </row>
    <row r="69" spans="13:17" x14ac:dyDescent="0.2">
      <c r="M69" s="9"/>
      <c r="N69" s="9"/>
      <c r="Q69" s="10"/>
    </row>
    <row r="70" spans="13:17" x14ac:dyDescent="0.2">
      <c r="M70" s="9"/>
      <c r="N70" s="9"/>
      <c r="Q70" s="10"/>
    </row>
    <row r="71" spans="13:17" x14ac:dyDescent="0.2">
      <c r="M71" s="9"/>
      <c r="N71" s="9"/>
      <c r="Q71" s="10"/>
    </row>
    <row r="72" spans="13:17" x14ac:dyDescent="0.2">
      <c r="M72" s="9"/>
      <c r="N72" s="9"/>
      <c r="Q72" s="10"/>
    </row>
    <row r="73" spans="13:17" x14ac:dyDescent="0.2">
      <c r="M73" s="9"/>
      <c r="N73" s="9"/>
      <c r="Q73" s="10"/>
    </row>
    <row r="74" spans="13:17" x14ac:dyDescent="0.2">
      <c r="M74" s="9"/>
      <c r="N74" s="9"/>
      <c r="Q74" s="10"/>
    </row>
    <row r="75" spans="13:17" x14ac:dyDescent="0.2">
      <c r="M75" s="9"/>
      <c r="N75" s="9"/>
      <c r="Q75" s="10"/>
    </row>
    <row r="76" spans="13:17" x14ac:dyDescent="0.2">
      <c r="M76" s="9"/>
      <c r="N76" s="9"/>
      <c r="Q76" s="10"/>
    </row>
    <row r="77" spans="13:17" x14ac:dyDescent="0.2">
      <c r="M77" s="9"/>
      <c r="N77" s="9"/>
      <c r="Q77" s="10"/>
    </row>
    <row r="78" spans="13:17" x14ac:dyDescent="0.2">
      <c r="M78" s="9"/>
      <c r="N78" s="9"/>
      <c r="Q78" s="10"/>
    </row>
    <row r="79" spans="13:17" x14ac:dyDescent="0.2">
      <c r="M79" s="9"/>
      <c r="N79" s="9"/>
      <c r="Q79" s="10"/>
    </row>
    <row r="80" spans="13:17" x14ac:dyDescent="0.2">
      <c r="M80" s="9"/>
      <c r="N80" s="9"/>
      <c r="Q80" s="10"/>
    </row>
    <row r="81" spans="13:17" x14ac:dyDescent="0.2">
      <c r="M81" s="9"/>
      <c r="N81" s="9"/>
      <c r="Q81" s="10"/>
    </row>
    <row r="82" spans="13:17" x14ac:dyDescent="0.2">
      <c r="M82" s="9"/>
      <c r="N82" s="9"/>
      <c r="Q82" s="10"/>
    </row>
    <row r="83" spans="13:17" x14ac:dyDescent="0.2">
      <c r="M83" s="9"/>
      <c r="N83" s="9"/>
      <c r="Q83" s="10"/>
    </row>
    <row r="84" spans="13:17" x14ac:dyDescent="0.2">
      <c r="M84" s="9"/>
      <c r="N84" s="9"/>
      <c r="Q84" s="10"/>
    </row>
    <row r="85" spans="13:17" x14ac:dyDescent="0.2">
      <c r="M85" s="9"/>
      <c r="N85" s="9"/>
      <c r="Q85" s="10"/>
    </row>
    <row r="86" spans="13:17" x14ac:dyDescent="0.2">
      <c r="M86" s="9"/>
      <c r="N86" s="9"/>
      <c r="Q86" s="10"/>
    </row>
    <row r="87" spans="13:17" x14ac:dyDescent="0.2">
      <c r="M87" s="9"/>
      <c r="N87" s="9"/>
      <c r="Q87" s="10"/>
    </row>
    <row r="88" spans="13:17" x14ac:dyDescent="0.2">
      <c r="M88" s="9"/>
      <c r="N88" s="9"/>
      <c r="Q88" s="10"/>
    </row>
    <row r="89" spans="13:17" x14ac:dyDescent="0.2">
      <c r="M89" s="9"/>
      <c r="N89" s="9"/>
      <c r="Q89" s="10"/>
    </row>
    <row r="90" spans="13:17" x14ac:dyDescent="0.2">
      <c r="M90" s="9"/>
      <c r="N90" s="9"/>
      <c r="Q90" s="10"/>
    </row>
    <row r="91" spans="13:17" x14ac:dyDescent="0.2">
      <c r="M91" s="9"/>
      <c r="N91" s="9"/>
      <c r="Q91" s="10"/>
    </row>
    <row r="92" spans="13:17" x14ac:dyDescent="0.2">
      <c r="M92" s="9"/>
      <c r="N92" s="9"/>
      <c r="Q92" s="10"/>
    </row>
    <row r="93" spans="13:17" x14ac:dyDescent="0.2">
      <c r="M93" s="9"/>
      <c r="N93" s="9"/>
      <c r="Q93" s="10"/>
    </row>
    <row r="94" spans="13:17" x14ac:dyDescent="0.2">
      <c r="M94" s="9"/>
      <c r="N94" s="9"/>
      <c r="Q94" s="10"/>
    </row>
    <row r="95" spans="13:17" x14ac:dyDescent="0.2">
      <c r="M95" s="9"/>
      <c r="N95" s="9"/>
      <c r="Q95" s="10"/>
    </row>
    <row r="96" spans="13:17" x14ac:dyDescent="0.2">
      <c r="M96" s="9"/>
      <c r="N96" s="9"/>
      <c r="Q96" s="10"/>
    </row>
    <row r="97" spans="13:17" x14ac:dyDescent="0.2">
      <c r="M97" s="9"/>
      <c r="N97" s="9"/>
      <c r="Q97" s="10"/>
    </row>
    <row r="98" spans="13:17" x14ac:dyDescent="0.2">
      <c r="M98" s="9"/>
      <c r="N98" s="9"/>
      <c r="Q98" s="10"/>
    </row>
    <row r="99" spans="13:17" x14ac:dyDescent="0.2">
      <c r="M99" s="9"/>
      <c r="N99" s="9"/>
      <c r="Q99" s="10"/>
    </row>
    <row r="100" spans="13:17" x14ac:dyDescent="0.2">
      <c r="M100" s="9"/>
      <c r="N100" s="9"/>
      <c r="Q100" s="10"/>
    </row>
    <row r="101" spans="13:17" x14ac:dyDescent="0.2">
      <c r="M101" s="9"/>
      <c r="N101" s="9"/>
      <c r="Q101" s="10"/>
    </row>
  </sheetData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0CCEC-4BC7-4D6F-A977-20E354CFAFB7}">
  <sheetPr>
    <tabColor indexed="13"/>
  </sheetPr>
  <dimension ref="A1:V101"/>
  <sheetViews>
    <sheetView topLeftCell="A20" zoomScaleNormal="100" workbookViewId="0">
      <selection activeCell="C4" sqref="C4"/>
    </sheetView>
  </sheetViews>
  <sheetFormatPr defaultColWidth="8.85546875" defaultRowHeight="12.75" outlineLevelCol="1" x14ac:dyDescent="0.2"/>
  <cols>
    <col min="1" max="1" width="7" customWidth="1"/>
    <col min="2" max="2" width="13.28515625" customWidth="1" outlineLevel="1"/>
    <col min="3" max="3" width="20.7109375" customWidth="1"/>
    <col min="4" max="4" width="8.28515625" customWidth="1" outlineLevel="1"/>
    <col min="5" max="5" width="13.85546875" style="2" customWidth="1" outlineLevel="1"/>
    <col min="6" max="6" width="14.28515625" style="2" customWidth="1"/>
    <col min="7" max="7" width="22.5703125" bestFit="1" customWidth="1"/>
    <col min="8" max="8" width="5.7109375" bestFit="1" customWidth="1"/>
    <col min="9" max="11" width="12.85546875" style="2" customWidth="1" outlineLevel="1"/>
    <col min="12" max="12" width="14.7109375" style="2" customWidth="1"/>
    <col min="13" max="13" width="13.85546875" bestFit="1" customWidth="1"/>
    <col min="14" max="14" width="18" bestFit="1" customWidth="1"/>
    <col min="15" max="15" width="13.85546875" style="2" customWidth="1"/>
    <col min="16" max="16" width="15.42578125" customWidth="1" outlineLevel="1"/>
    <col min="17" max="17" width="13.85546875" customWidth="1" outlineLevel="1"/>
    <col min="18" max="18" width="8.85546875" customWidth="1" outlineLevel="1"/>
    <col min="19" max="19" width="9" customWidth="1" outlineLevel="1"/>
    <col min="20" max="20" width="10.7109375" customWidth="1" outlineLevel="1"/>
    <col min="21" max="22" width="8.85546875" customWidth="1" outlineLevel="1"/>
  </cols>
  <sheetData>
    <row r="1" spans="1:20" ht="20.25" x14ac:dyDescent="0.3">
      <c r="A1" s="1"/>
    </row>
    <row r="4" spans="1:20" s="7" customFormat="1" x14ac:dyDescent="0.2">
      <c r="A4" s="3"/>
      <c r="B4" s="3"/>
      <c r="C4" s="4"/>
      <c r="D4" s="3"/>
      <c r="E4" s="5"/>
      <c r="F4" s="6"/>
      <c r="G4" s="4"/>
      <c r="H4" s="4"/>
      <c r="I4" s="5"/>
      <c r="J4" s="5"/>
      <c r="K4" s="5"/>
      <c r="L4" s="6"/>
      <c r="M4" s="4"/>
      <c r="N4" s="4"/>
      <c r="O4" s="6"/>
      <c r="P4" s="3"/>
      <c r="Q4" s="3"/>
      <c r="T4" s="8"/>
    </row>
    <row r="5" spans="1:20" x14ac:dyDescent="0.2">
      <c r="M5" s="9"/>
      <c r="N5" s="9"/>
      <c r="Q5" s="10"/>
      <c r="T5" s="11"/>
    </row>
    <row r="6" spans="1:20" x14ac:dyDescent="0.2">
      <c r="M6" s="9"/>
      <c r="N6" s="9"/>
      <c r="Q6" s="10"/>
      <c r="T6" s="12"/>
    </row>
    <row r="7" spans="1:20" x14ac:dyDescent="0.2">
      <c r="M7" s="9"/>
      <c r="N7" s="9"/>
      <c r="Q7" s="10"/>
      <c r="S7" s="13"/>
      <c r="T7" s="12"/>
    </row>
    <row r="8" spans="1:20" x14ac:dyDescent="0.2">
      <c r="M8" s="9"/>
      <c r="N8" s="9"/>
      <c r="Q8" s="10"/>
    </row>
    <row r="9" spans="1:20" x14ac:dyDescent="0.2">
      <c r="M9" s="9"/>
      <c r="N9" s="9"/>
      <c r="Q9" s="10"/>
    </row>
    <row r="10" spans="1:20" x14ac:dyDescent="0.2">
      <c r="M10" s="9"/>
      <c r="N10" s="9"/>
      <c r="Q10" s="10"/>
    </row>
    <row r="11" spans="1:20" x14ac:dyDescent="0.2">
      <c r="M11" s="9"/>
      <c r="N11" s="9"/>
      <c r="Q11" s="10"/>
      <c r="S11" s="14"/>
      <c r="T11" s="14"/>
    </row>
    <row r="12" spans="1:20" x14ac:dyDescent="0.2">
      <c r="M12" s="9"/>
      <c r="N12" s="9"/>
      <c r="Q12" s="10"/>
    </row>
    <row r="13" spans="1:20" x14ac:dyDescent="0.2">
      <c r="M13" s="9"/>
      <c r="N13" s="9"/>
      <c r="Q13" s="10"/>
    </row>
    <row r="14" spans="1:20" x14ac:dyDescent="0.2">
      <c r="M14" s="9"/>
      <c r="N14" s="9"/>
      <c r="Q14" s="10"/>
    </row>
    <row r="15" spans="1:20" x14ac:dyDescent="0.2">
      <c r="M15" s="9"/>
      <c r="N15" s="9"/>
      <c r="Q15" s="10"/>
    </row>
    <row r="16" spans="1:20" x14ac:dyDescent="0.2">
      <c r="M16" s="9"/>
      <c r="N16" s="9"/>
      <c r="Q16" s="10"/>
    </row>
    <row r="17" spans="13:17" x14ac:dyDescent="0.2">
      <c r="M17" s="9"/>
      <c r="N17" s="9"/>
      <c r="Q17" s="10"/>
    </row>
    <row r="18" spans="13:17" x14ac:dyDescent="0.2">
      <c r="M18" s="9"/>
      <c r="N18" s="9"/>
      <c r="Q18" s="10"/>
    </row>
    <row r="19" spans="13:17" x14ac:dyDescent="0.2">
      <c r="M19" s="9"/>
      <c r="N19" s="9"/>
      <c r="Q19" s="10"/>
    </row>
    <row r="20" spans="13:17" x14ac:dyDescent="0.2">
      <c r="M20" s="9"/>
      <c r="N20" s="9"/>
      <c r="Q20" s="10"/>
    </row>
    <row r="21" spans="13:17" x14ac:dyDescent="0.2">
      <c r="M21" s="9"/>
      <c r="N21" s="9"/>
      <c r="Q21" s="10"/>
    </row>
    <row r="22" spans="13:17" x14ac:dyDescent="0.2">
      <c r="M22" s="9"/>
      <c r="N22" s="9"/>
      <c r="Q22" s="10"/>
    </row>
    <row r="23" spans="13:17" x14ac:dyDescent="0.2">
      <c r="M23" s="9"/>
      <c r="N23" s="9"/>
      <c r="Q23" s="10"/>
    </row>
    <row r="24" spans="13:17" x14ac:dyDescent="0.2">
      <c r="M24" s="9"/>
      <c r="N24" s="9"/>
      <c r="Q24" s="10"/>
    </row>
    <row r="25" spans="13:17" x14ac:dyDescent="0.2">
      <c r="M25" s="9"/>
      <c r="N25" s="9"/>
      <c r="Q25" s="10"/>
    </row>
    <row r="26" spans="13:17" x14ac:dyDescent="0.2">
      <c r="M26" s="9"/>
      <c r="N26" s="9"/>
      <c r="Q26" s="10"/>
    </row>
    <row r="27" spans="13:17" x14ac:dyDescent="0.2">
      <c r="M27" s="9"/>
      <c r="N27" s="9"/>
      <c r="Q27" s="10"/>
    </row>
    <row r="28" spans="13:17" ht="15" customHeight="1" x14ac:dyDescent="0.2">
      <c r="M28" s="9"/>
      <c r="N28" s="9"/>
      <c r="Q28" s="10"/>
    </row>
    <row r="29" spans="13:17" x14ac:dyDescent="0.2">
      <c r="M29" s="9"/>
      <c r="N29" s="9"/>
      <c r="Q29" s="10"/>
    </row>
    <row r="30" spans="13:17" x14ac:dyDescent="0.2">
      <c r="M30" s="9"/>
      <c r="N30" s="9"/>
      <c r="Q30" s="10"/>
    </row>
    <row r="31" spans="13:17" x14ac:dyDescent="0.2">
      <c r="M31" s="9"/>
      <c r="N31" s="9"/>
      <c r="Q31" s="10"/>
    </row>
    <row r="32" spans="13:17" x14ac:dyDescent="0.2">
      <c r="M32" s="9"/>
      <c r="N32" s="9"/>
      <c r="Q32" s="10"/>
    </row>
    <row r="33" spans="13:17" x14ac:dyDescent="0.2">
      <c r="M33" s="9"/>
      <c r="N33" s="9"/>
      <c r="Q33" s="10"/>
    </row>
    <row r="34" spans="13:17" x14ac:dyDescent="0.2">
      <c r="M34" s="9"/>
      <c r="N34" s="9"/>
      <c r="Q34" s="10"/>
    </row>
    <row r="35" spans="13:17" x14ac:dyDescent="0.2">
      <c r="M35" s="9"/>
      <c r="N35" s="9"/>
      <c r="Q35" s="10"/>
    </row>
    <row r="36" spans="13:17" x14ac:dyDescent="0.2">
      <c r="M36" s="9"/>
      <c r="N36" s="9"/>
      <c r="Q36" s="10"/>
    </row>
    <row r="37" spans="13:17" x14ac:dyDescent="0.2">
      <c r="M37" s="9"/>
      <c r="N37" s="9"/>
      <c r="Q37" s="10"/>
    </row>
    <row r="38" spans="13:17" x14ac:dyDescent="0.2">
      <c r="M38" s="9"/>
      <c r="N38" s="9"/>
      <c r="Q38" s="10"/>
    </row>
    <row r="39" spans="13:17" x14ac:dyDescent="0.2">
      <c r="M39" s="9"/>
      <c r="N39" s="9"/>
      <c r="Q39" s="10"/>
    </row>
    <row r="40" spans="13:17" x14ac:dyDescent="0.2">
      <c r="M40" s="9"/>
      <c r="N40" s="9"/>
      <c r="Q40" s="10"/>
    </row>
    <row r="41" spans="13:17" x14ac:dyDescent="0.2">
      <c r="M41" s="9"/>
      <c r="N41" s="9"/>
      <c r="Q41" s="10"/>
    </row>
    <row r="42" spans="13:17" x14ac:dyDescent="0.2">
      <c r="M42" s="9"/>
      <c r="N42" s="9"/>
      <c r="Q42" s="10"/>
    </row>
    <row r="43" spans="13:17" x14ac:dyDescent="0.2">
      <c r="M43" s="9"/>
      <c r="N43" s="9"/>
      <c r="Q43" s="10"/>
    </row>
    <row r="44" spans="13:17" x14ac:dyDescent="0.2">
      <c r="M44" s="9"/>
      <c r="N44" s="9"/>
      <c r="Q44" s="10"/>
    </row>
    <row r="45" spans="13:17" x14ac:dyDescent="0.2">
      <c r="M45" s="9"/>
      <c r="N45" s="9"/>
      <c r="Q45" s="10"/>
    </row>
    <row r="46" spans="13:17" x14ac:dyDescent="0.2">
      <c r="M46" s="9"/>
      <c r="N46" s="9"/>
      <c r="Q46" s="10"/>
    </row>
    <row r="47" spans="13:17" x14ac:dyDescent="0.2">
      <c r="M47" s="9"/>
      <c r="N47" s="9"/>
      <c r="Q47" s="10"/>
    </row>
    <row r="48" spans="13:17" x14ac:dyDescent="0.2">
      <c r="M48" s="9"/>
      <c r="N48" s="9"/>
      <c r="Q48" s="10"/>
    </row>
    <row r="49" spans="13:17" x14ac:dyDescent="0.2">
      <c r="M49" s="9"/>
      <c r="N49" s="9"/>
      <c r="Q49" s="10"/>
    </row>
    <row r="50" spans="13:17" x14ac:dyDescent="0.2">
      <c r="M50" s="9"/>
      <c r="N50" s="9"/>
      <c r="Q50" s="10"/>
    </row>
    <row r="51" spans="13:17" x14ac:dyDescent="0.2">
      <c r="M51" s="9"/>
      <c r="N51" s="9"/>
      <c r="Q51" s="10"/>
    </row>
    <row r="52" spans="13:17" x14ac:dyDescent="0.2">
      <c r="M52" s="9"/>
      <c r="N52" s="9"/>
      <c r="Q52" s="10"/>
    </row>
    <row r="53" spans="13:17" x14ac:dyDescent="0.2">
      <c r="M53" s="9"/>
      <c r="N53" s="9"/>
      <c r="Q53" s="10"/>
    </row>
    <row r="54" spans="13:17" x14ac:dyDescent="0.2">
      <c r="M54" s="9"/>
      <c r="N54" s="9"/>
      <c r="Q54" s="10"/>
    </row>
    <row r="55" spans="13:17" x14ac:dyDescent="0.2">
      <c r="M55" s="9"/>
      <c r="N55" s="9"/>
      <c r="Q55" s="10"/>
    </row>
    <row r="56" spans="13:17" x14ac:dyDescent="0.2">
      <c r="M56" s="9"/>
      <c r="N56" s="9"/>
      <c r="Q56" s="10"/>
    </row>
    <row r="57" spans="13:17" x14ac:dyDescent="0.2">
      <c r="M57" s="9"/>
      <c r="N57" s="9"/>
      <c r="Q57" s="10"/>
    </row>
    <row r="58" spans="13:17" x14ac:dyDescent="0.2">
      <c r="M58" s="9"/>
      <c r="N58" s="9"/>
      <c r="Q58" s="10"/>
    </row>
    <row r="59" spans="13:17" x14ac:dyDescent="0.2">
      <c r="M59" s="9"/>
      <c r="N59" s="9"/>
      <c r="Q59" s="10"/>
    </row>
    <row r="60" spans="13:17" x14ac:dyDescent="0.2">
      <c r="M60" s="9"/>
      <c r="N60" s="9"/>
      <c r="Q60" s="10"/>
    </row>
    <row r="61" spans="13:17" x14ac:dyDescent="0.2">
      <c r="M61" s="9"/>
      <c r="N61" s="9"/>
      <c r="Q61" s="10"/>
    </row>
    <row r="62" spans="13:17" x14ac:dyDescent="0.2">
      <c r="M62" s="9"/>
      <c r="N62" s="9"/>
      <c r="Q62" s="10"/>
    </row>
    <row r="63" spans="13:17" x14ac:dyDescent="0.2">
      <c r="M63" s="9"/>
      <c r="N63" s="9"/>
      <c r="Q63" s="10"/>
    </row>
    <row r="64" spans="13:17" x14ac:dyDescent="0.2">
      <c r="M64" s="9"/>
      <c r="N64" s="9"/>
      <c r="Q64" s="10"/>
    </row>
    <row r="65" spans="13:17" x14ac:dyDescent="0.2">
      <c r="M65" s="9"/>
      <c r="N65" s="9"/>
      <c r="Q65" s="10"/>
    </row>
    <row r="66" spans="13:17" x14ac:dyDescent="0.2">
      <c r="M66" s="9"/>
      <c r="N66" s="9"/>
      <c r="Q66" s="10"/>
    </row>
    <row r="67" spans="13:17" x14ac:dyDescent="0.2">
      <c r="M67" s="9"/>
      <c r="N67" s="9"/>
      <c r="Q67" s="10"/>
    </row>
    <row r="68" spans="13:17" x14ac:dyDescent="0.2">
      <c r="M68" s="9"/>
      <c r="N68" s="9"/>
      <c r="Q68" s="10"/>
    </row>
    <row r="69" spans="13:17" x14ac:dyDescent="0.2">
      <c r="M69" s="9"/>
      <c r="N69" s="9"/>
      <c r="Q69" s="10"/>
    </row>
    <row r="70" spans="13:17" x14ac:dyDescent="0.2">
      <c r="M70" s="9"/>
      <c r="N70" s="9"/>
      <c r="Q70" s="10"/>
    </row>
    <row r="71" spans="13:17" x14ac:dyDescent="0.2">
      <c r="M71" s="9"/>
      <c r="N71" s="9"/>
      <c r="Q71" s="10"/>
    </row>
    <row r="72" spans="13:17" x14ac:dyDescent="0.2">
      <c r="M72" s="9"/>
      <c r="N72" s="9"/>
      <c r="Q72" s="10"/>
    </row>
    <row r="73" spans="13:17" x14ac:dyDescent="0.2">
      <c r="M73" s="9"/>
      <c r="N73" s="9"/>
      <c r="Q73" s="10"/>
    </row>
    <row r="74" spans="13:17" x14ac:dyDescent="0.2">
      <c r="M74" s="9"/>
      <c r="N74" s="9"/>
      <c r="Q74" s="10"/>
    </row>
    <row r="75" spans="13:17" x14ac:dyDescent="0.2">
      <c r="M75" s="9"/>
      <c r="N75" s="9"/>
      <c r="Q75" s="10"/>
    </row>
    <row r="76" spans="13:17" x14ac:dyDescent="0.2">
      <c r="M76" s="9"/>
      <c r="N76" s="9"/>
      <c r="Q76" s="10"/>
    </row>
    <row r="77" spans="13:17" x14ac:dyDescent="0.2">
      <c r="M77" s="9"/>
      <c r="N77" s="9"/>
      <c r="Q77" s="10"/>
    </row>
    <row r="78" spans="13:17" x14ac:dyDescent="0.2">
      <c r="M78" s="9"/>
      <c r="N78" s="9"/>
      <c r="Q78" s="10"/>
    </row>
    <row r="79" spans="13:17" x14ac:dyDescent="0.2">
      <c r="M79" s="9"/>
      <c r="N79" s="9"/>
      <c r="Q79" s="10"/>
    </row>
    <row r="80" spans="13:17" x14ac:dyDescent="0.2">
      <c r="M80" s="9"/>
      <c r="N80" s="9"/>
      <c r="Q80" s="10"/>
    </row>
    <row r="81" spans="13:17" x14ac:dyDescent="0.2">
      <c r="M81" s="9"/>
      <c r="N81" s="9"/>
      <c r="Q81" s="10"/>
    </row>
    <row r="82" spans="13:17" x14ac:dyDescent="0.2">
      <c r="M82" s="9"/>
      <c r="N82" s="9"/>
      <c r="Q82" s="10"/>
    </row>
    <row r="83" spans="13:17" x14ac:dyDescent="0.2">
      <c r="M83" s="9"/>
      <c r="N83" s="9"/>
      <c r="Q83" s="10"/>
    </row>
    <row r="84" spans="13:17" x14ac:dyDescent="0.2">
      <c r="M84" s="9"/>
      <c r="N84" s="9"/>
      <c r="Q84" s="10"/>
    </row>
    <row r="85" spans="13:17" x14ac:dyDescent="0.2">
      <c r="M85" s="9"/>
      <c r="N85" s="9"/>
      <c r="Q85" s="10"/>
    </row>
    <row r="86" spans="13:17" x14ac:dyDescent="0.2">
      <c r="M86" s="9"/>
      <c r="N86" s="9"/>
      <c r="Q86" s="10"/>
    </row>
    <row r="87" spans="13:17" x14ac:dyDescent="0.2">
      <c r="M87" s="9"/>
      <c r="N87" s="9"/>
      <c r="Q87" s="10"/>
    </row>
    <row r="88" spans="13:17" x14ac:dyDescent="0.2">
      <c r="M88" s="9"/>
      <c r="N88" s="9"/>
      <c r="Q88" s="10"/>
    </row>
    <row r="89" spans="13:17" x14ac:dyDescent="0.2">
      <c r="M89" s="9"/>
      <c r="N89" s="9"/>
      <c r="Q89" s="10"/>
    </row>
    <row r="90" spans="13:17" x14ac:dyDescent="0.2">
      <c r="M90" s="9"/>
      <c r="N90" s="9"/>
      <c r="Q90" s="10"/>
    </row>
    <row r="91" spans="13:17" x14ac:dyDescent="0.2">
      <c r="M91" s="9"/>
      <c r="N91" s="9"/>
      <c r="Q91" s="10"/>
    </row>
    <row r="92" spans="13:17" x14ac:dyDescent="0.2">
      <c r="M92" s="9"/>
      <c r="N92" s="9"/>
      <c r="Q92" s="10"/>
    </row>
    <row r="93" spans="13:17" x14ac:dyDescent="0.2">
      <c r="M93" s="9"/>
      <c r="N93" s="9"/>
      <c r="Q93" s="10"/>
    </row>
    <row r="94" spans="13:17" x14ac:dyDescent="0.2">
      <c r="M94" s="9"/>
      <c r="N94" s="9"/>
      <c r="Q94" s="10"/>
    </row>
    <row r="95" spans="13:17" x14ac:dyDescent="0.2">
      <c r="M95" s="9"/>
      <c r="N95" s="9"/>
      <c r="Q95" s="10"/>
    </row>
    <row r="96" spans="13:17" x14ac:dyDescent="0.2">
      <c r="M96" s="9"/>
      <c r="N96" s="9"/>
      <c r="Q96" s="10"/>
    </row>
    <row r="97" spans="13:17" x14ac:dyDescent="0.2">
      <c r="M97" s="9"/>
      <c r="N97" s="9"/>
      <c r="Q97" s="10"/>
    </row>
    <row r="98" spans="13:17" x14ac:dyDescent="0.2">
      <c r="M98" s="9"/>
      <c r="N98" s="9"/>
      <c r="Q98" s="10"/>
    </row>
    <row r="99" spans="13:17" x14ac:dyDescent="0.2">
      <c r="M99" s="9"/>
      <c r="N99" s="9"/>
      <c r="Q99" s="10"/>
    </row>
    <row r="100" spans="13:17" x14ac:dyDescent="0.2">
      <c r="M100" s="9"/>
      <c r="N100" s="9"/>
      <c r="Q100" s="10"/>
    </row>
    <row r="101" spans="13:17" x14ac:dyDescent="0.2">
      <c r="M101" s="9"/>
      <c r="N101" s="9"/>
      <c r="Q101" s="10"/>
    </row>
  </sheetData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124F1-0EE0-43F4-94BB-B793C2611306}">
  <sheetPr>
    <tabColor indexed="13"/>
  </sheetPr>
  <dimension ref="D1"/>
  <sheetViews>
    <sheetView topLeftCell="A5" workbookViewId="0">
      <selection activeCell="C4" sqref="C4"/>
    </sheetView>
  </sheetViews>
  <sheetFormatPr defaultRowHeight="12.75" x14ac:dyDescent="0.2"/>
  <cols>
    <col min="1" max="1" width="41.42578125" bestFit="1" customWidth="1"/>
    <col min="4" max="4" width="10.7109375" style="16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Einduitslag</vt:lpstr>
      <vt:lpstr>Uitslag 17Nov</vt:lpstr>
      <vt:lpstr>Uitslag 12Jan</vt:lpstr>
      <vt:lpstr>Uitslag 02Feb</vt:lpstr>
      <vt:lpstr>Klassement</vt:lpstr>
      <vt:lpstr>Uitslag 15Dec</vt:lpstr>
      <vt:lpstr>Uitslag 13Jan</vt:lpstr>
      <vt:lpstr>Uitslag HEK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van de Coevering</dc:creator>
  <cp:lastModifiedBy>Koos</cp:lastModifiedBy>
  <dcterms:created xsi:type="dcterms:W3CDTF">2017-11-18T15:11:31Z</dcterms:created>
  <dcterms:modified xsi:type="dcterms:W3CDTF">2019-02-08T16:17:12Z</dcterms:modified>
</cp:coreProperties>
</file>