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Hemus\Hemus Driekwart\2017\"/>
    </mc:Choice>
  </mc:AlternateContent>
  <bookViews>
    <workbookView xWindow="0" yWindow="0" windowWidth="24000" windowHeight="9510" xr2:uid="{0E87ABC3-A402-4A34-BEFD-5C6802DC41B1}"/>
  </bookViews>
  <sheets>
    <sheet name="Eindklassement" sheetId="3" r:id="rId1"/>
    <sheet name="Uitslag HEK" sheetId="5" r:id="rId2"/>
    <sheet name="Uitslag 13Jan" sheetId="4" r:id="rId3"/>
    <sheet name="Uitslag 16Dec" sheetId="2" r:id="rId4"/>
    <sheet name="Uitslag 18Nov" sheetId="1" r:id="rId5"/>
  </sheets>
  <externalReferences>
    <externalReference r:id="rId6"/>
    <externalReference r:id="rId7"/>
    <externalReference r:id="rId8"/>
  </externalReferences>
  <definedNames>
    <definedName name="_xlnm._FilterDatabase" localSheetId="0" hidden="1">Eindklassement!$A$3:$H$124</definedName>
    <definedName name="_xlnm._FilterDatabase" localSheetId="2" hidden="1">'Uitslag 13Jan'!$A$4:$W$77</definedName>
    <definedName name="_xlnm._FilterDatabase" localSheetId="3" hidden="1">'Uitslag 16Dec'!$A$4:$W$86</definedName>
    <definedName name="_xlnm._FilterDatabase" localSheetId="4" hidden="1">'Uitslag 18Nov'!$A$4:$O$78</definedName>
    <definedName name="blok" localSheetId="2">[2]correctiefactoren!$A$30:$A$31</definedName>
    <definedName name="blok" localSheetId="3">[1]correctiefactoren!$A$28:$A$29</definedName>
    <definedName name="blok">[3]correctiefactoren!$A$28:$A$29</definedName>
    <definedName name="boot" localSheetId="2">[2]correctiefactoren!$E$2:$E$106</definedName>
    <definedName name="boot" localSheetId="3">[1]correctiefactoren!$E$2:$E$103</definedName>
    <definedName name="boot">[3]correctiefactoren!$E$2:$E$103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6" i="3" l="1"/>
  <c r="A119" i="3"/>
  <c r="A109" i="3"/>
  <c r="A108" i="3"/>
  <c r="A102" i="3"/>
  <c r="A99" i="3"/>
  <c r="A98" i="3"/>
  <c r="A95" i="3"/>
  <c r="A93" i="3"/>
  <c r="A85" i="3"/>
  <c r="A80" i="3"/>
  <c r="A69" i="3"/>
  <c r="A66" i="3"/>
  <c r="A64" i="3"/>
  <c r="A62" i="3"/>
  <c r="A40" i="3"/>
  <c r="A35" i="3"/>
  <c r="A30" i="3"/>
  <c r="A29" i="3"/>
  <c r="A28" i="3"/>
  <c r="A26" i="3"/>
  <c r="A24" i="3"/>
  <c r="A23" i="3"/>
  <c r="A18" i="3"/>
  <c r="A15" i="3"/>
  <c r="A13" i="3"/>
  <c r="A12" i="3"/>
  <c r="F131" i="3"/>
  <c r="H131" i="3" s="1"/>
  <c r="F124" i="3"/>
  <c r="H124" i="3" s="1"/>
  <c r="F123" i="3"/>
  <c r="H123" i="3" s="1"/>
  <c r="F122" i="3"/>
  <c r="H122" i="3" s="1"/>
  <c r="F52" i="3"/>
  <c r="F45" i="3"/>
  <c r="E35" i="5" s="1"/>
  <c r="E36" i="5"/>
  <c r="F115" i="3"/>
  <c r="H115" i="3" s="1"/>
  <c r="F37" i="3"/>
  <c r="F113" i="3"/>
  <c r="H113" i="3" s="1"/>
  <c r="F72" i="3"/>
  <c r="F16" i="3"/>
  <c r="F13" i="3"/>
  <c r="E18" i="5" s="1"/>
  <c r="F12" i="3"/>
  <c r="F11" i="3"/>
  <c r="E20" i="5" s="1"/>
  <c r="E19" i="5"/>
  <c r="F105" i="3"/>
  <c r="E14" i="5" s="1"/>
  <c r="F38" i="3"/>
  <c r="F36" i="3"/>
  <c r="E6" i="5" s="1"/>
  <c r="E7" i="5"/>
  <c r="F91" i="3"/>
  <c r="E4" i="5" s="1"/>
  <c r="E17" i="5"/>
  <c r="E23" i="5"/>
  <c r="E24" i="5"/>
  <c r="E26" i="5"/>
  <c r="E27" i="5"/>
  <c r="E32" i="5"/>
  <c r="E33" i="5"/>
  <c r="E34" i="5"/>
  <c r="F86" i="3"/>
  <c r="E28" i="5" s="1"/>
  <c r="F87" i="3"/>
  <c r="E31" i="5" s="1"/>
  <c r="F77" i="3"/>
  <c r="E15" i="5" s="1"/>
  <c r="F71" i="3"/>
  <c r="E11" i="5" s="1"/>
  <c r="F47" i="3"/>
  <c r="E8" i="5" s="1"/>
  <c r="F50" i="3"/>
  <c r="E29" i="5" s="1"/>
  <c r="F43" i="3"/>
  <c r="E16" i="5" s="1"/>
  <c r="F21" i="3"/>
  <c r="E13" i="5" s="1"/>
  <c r="F53" i="3"/>
  <c r="E30" i="5" s="1"/>
  <c r="F48" i="3"/>
  <c r="E5" i="5" s="1"/>
  <c r="F51" i="3"/>
  <c r="E22" i="5" s="1"/>
  <c r="F32" i="3"/>
  <c r="E21" i="5" s="1"/>
  <c r="F31" i="3"/>
  <c r="E25" i="5" s="1"/>
  <c r="F20" i="3"/>
  <c r="E9" i="5" s="1"/>
  <c r="F19" i="3"/>
  <c r="E10" i="5" s="1"/>
  <c r="F8" i="3"/>
  <c r="E1" i="5" s="1"/>
  <c r="F6" i="3"/>
  <c r="E2" i="5" s="1"/>
  <c r="F5" i="3"/>
  <c r="E3" i="5" s="1"/>
  <c r="F4" i="3"/>
  <c r="E12" i="5" s="1"/>
  <c r="E37" i="5" l="1"/>
  <c r="H105" i="3"/>
  <c r="H91" i="3"/>
  <c r="A35" i="4"/>
  <c r="E86" i="3" l="1"/>
  <c r="H86" i="3" s="1"/>
  <c r="E127" i="3"/>
  <c r="H127" i="3" s="1"/>
  <c r="E126" i="3"/>
  <c r="H126" i="3" s="1"/>
  <c r="E125" i="3"/>
  <c r="H125" i="3" s="1"/>
  <c r="E121" i="3"/>
  <c r="H121" i="3" s="1"/>
  <c r="E110" i="3"/>
  <c r="H110" i="3" s="1"/>
  <c r="E106" i="3"/>
  <c r="H106" i="3" s="1"/>
  <c r="E104" i="3"/>
  <c r="H104" i="3" s="1"/>
  <c r="E95" i="3"/>
  <c r="H95" i="3" s="1"/>
  <c r="E94" i="3"/>
  <c r="H94" i="3" s="1"/>
  <c r="E93" i="3"/>
  <c r="H93" i="3" s="1"/>
  <c r="E92" i="3"/>
  <c r="H92" i="3" s="1"/>
  <c r="E50" i="3"/>
  <c r="E85" i="3"/>
  <c r="E84" i="3"/>
  <c r="E52" i="3"/>
  <c r="E82" i="3"/>
  <c r="E81" i="3"/>
  <c r="E59" i="3"/>
  <c r="E38" i="3"/>
  <c r="E36" i="3"/>
  <c r="E80" i="3"/>
  <c r="E79" i="3"/>
  <c r="E69" i="3"/>
  <c r="E68" i="3"/>
  <c r="E60" i="3"/>
  <c r="E64" i="3"/>
  <c r="E63" i="3"/>
  <c r="E66" i="3"/>
  <c r="E65" i="3"/>
  <c r="E58" i="3"/>
  <c r="E16" i="3"/>
  <c r="E55" i="3"/>
  <c r="E57" i="3"/>
  <c r="E53" i="3"/>
  <c r="E54" i="3"/>
  <c r="E49" i="3"/>
  <c r="E48" i="3"/>
  <c r="E51" i="3"/>
  <c r="E45" i="3"/>
  <c r="E32" i="3"/>
  <c r="E46" i="3"/>
  <c r="E44" i="3"/>
  <c r="E40" i="3"/>
  <c r="E39" i="3"/>
  <c r="E42" i="3"/>
  <c r="E33" i="3"/>
  <c r="E35" i="3"/>
  <c r="E34" i="3"/>
  <c r="E41" i="3"/>
  <c r="E15" i="3"/>
  <c r="E14" i="3"/>
  <c r="E30" i="3"/>
  <c r="E29" i="3"/>
  <c r="E20" i="3"/>
  <c r="E28" i="3"/>
  <c r="E27" i="3"/>
  <c r="E31" i="3"/>
  <c r="E26" i="3"/>
  <c r="E25" i="3"/>
  <c r="E19" i="3"/>
  <c r="E24" i="3"/>
  <c r="E23" i="3"/>
  <c r="E22" i="3"/>
  <c r="E10" i="3"/>
  <c r="E18" i="3"/>
  <c r="E17" i="3"/>
  <c r="E9" i="3"/>
  <c r="E8" i="3"/>
  <c r="E6" i="3"/>
  <c r="E7" i="3"/>
  <c r="E4" i="3"/>
  <c r="E5" i="3"/>
  <c r="A77" i="4"/>
  <c r="A74" i="4"/>
  <c r="A71" i="4"/>
  <c r="A72" i="4" s="1"/>
  <c r="A70" i="4"/>
  <c r="A66" i="4"/>
  <c r="A67" i="4" s="1"/>
  <c r="A68" i="4" s="1"/>
  <c r="A62" i="4"/>
  <c r="A63" i="4" s="1"/>
  <c r="A64" i="4" s="1"/>
  <c r="A58" i="4"/>
  <c r="A59" i="4" s="1"/>
  <c r="A60" i="4" s="1"/>
  <c r="A55" i="4"/>
  <c r="A56" i="4" s="1"/>
  <c r="A54" i="4"/>
  <c r="A52" i="4"/>
  <c r="A44" i="4"/>
  <c r="A45" i="4" s="1"/>
  <c r="A46" i="4" s="1"/>
  <c r="A47" i="4" s="1"/>
  <c r="A48" i="4" s="1"/>
  <c r="A49" i="4" s="1"/>
  <c r="A50" i="4" s="1"/>
  <c r="A42" i="4"/>
  <c r="A36" i="4"/>
  <c r="A38" i="4" s="1"/>
  <c r="A39" i="4" s="1"/>
  <c r="A40" i="4" s="1"/>
  <c r="A30" i="4"/>
  <c r="A31" i="4" s="1"/>
  <c r="A32" i="4" s="1"/>
  <c r="A33" i="4" s="1"/>
  <c r="A34" i="4" s="1"/>
  <c r="A23" i="4"/>
  <c r="A24" i="4" s="1"/>
  <c r="A25" i="4" s="1"/>
  <c r="A19" i="4"/>
  <c r="A20" i="4" s="1"/>
  <c r="A21" i="4" s="1"/>
  <c r="A17" i="4"/>
  <c r="A14" i="4"/>
  <c r="A10" i="4"/>
  <c r="A11" i="4" s="1"/>
  <c r="A12" i="4" s="1"/>
  <c r="A8" i="4"/>
  <c r="A6" i="4"/>
  <c r="A86" i="2" l="1"/>
  <c r="A83" i="2"/>
  <c r="A81" i="2"/>
  <c r="A79" i="2"/>
  <c r="A78" i="2"/>
  <c r="A77" i="2"/>
  <c r="A75" i="2"/>
  <c r="A73" i="2"/>
  <c r="A71" i="2"/>
  <c r="A69" i="2"/>
  <c r="A68" i="2"/>
  <c r="A67" i="2"/>
  <c r="A65" i="2"/>
  <c r="A64" i="2"/>
  <c r="A63" i="2"/>
  <c r="A61" i="2"/>
  <c r="A59" i="2"/>
  <c r="A57" i="2"/>
  <c r="A56" i="2"/>
  <c r="A55" i="2"/>
  <c r="A53" i="2"/>
  <c r="A51" i="2"/>
  <c r="A50" i="2"/>
  <c r="A49" i="2"/>
  <c r="A47" i="2"/>
  <c r="A46" i="2"/>
  <c r="A45" i="2"/>
  <c r="A42" i="2"/>
  <c r="A41" i="2"/>
  <c r="A40" i="2"/>
  <c r="A39" i="2"/>
  <c r="A38" i="2"/>
  <c r="A37" i="2"/>
  <c r="A36" i="2"/>
  <c r="A33" i="2"/>
  <c r="A31" i="2"/>
  <c r="A30" i="2"/>
  <c r="A29" i="2"/>
  <c r="A28" i="2"/>
  <c r="A27" i="2"/>
  <c r="A26" i="2"/>
  <c r="A25" i="2"/>
  <c r="A23" i="2"/>
  <c r="A22" i="2"/>
  <c r="A21" i="2"/>
  <c r="A19" i="2"/>
  <c r="A17" i="2"/>
  <c r="A15" i="2"/>
  <c r="A14" i="2"/>
  <c r="A13" i="2"/>
  <c r="A11" i="2"/>
  <c r="A6" i="2"/>
  <c r="D58" i="3" l="1"/>
  <c r="H58" i="3" s="1"/>
  <c r="D97" i="3"/>
  <c r="H97" i="3" s="1"/>
  <c r="D98" i="3"/>
  <c r="H98" i="3" s="1"/>
  <c r="D99" i="3"/>
  <c r="H99" i="3" s="1"/>
  <c r="D63" i="3"/>
  <c r="H63" i="3" s="1"/>
  <c r="D64" i="3"/>
  <c r="H64" i="3" s="1"/>
  <c r="D100" i="3"/>
  <c r="H100" i="3" s="1"/>
  <c r="D103" i="3"/>
  <c r="H103" i="3" s="1"/>
  <c r="D68" i="3"/>
  <c r="H68" i="3" s="1"/>
  <c r="D69" i="3"/>
  <c r="H69" i="3" s="1"/>
  <c r="D72" i="3"/>
  <c r="H72" i="3" s="1"/>
  <c r="D111" i="3"/>
  <c r="H111" i="3" s="1"/>
  <c r="D38" i="3"/>
  <c r="H38" i="3" s="1"/>
  <c r="D59" i="3"/>
  <c r="H59" i="3" s="1"/>
  <c r="D81" i="3"/>
  <c r="H81" i="3" s="1"/>
  <c r="D112" i="3"/>
  <c r="H112" i="3" s="1"/>
  <c r="D82" i="3"/>
  <c r="H82" i="3" s="1"/>
  <c r="D114" i="3"/>
  <c r="H114" i="3" s="1"/>
  <c r="D52" i="3"/>
  <c r="H52" i="3" s="1"/>
  <c r="D77" i="3"/>
  <c r="H77" i="3" s="1"/>
  <c r="D84" i="3"/>
  <c r="H84" i="3" s="1"/>
  <c r="D85" i="3"/>
  <c r="H85" i="3" s="1"/>
  <c r="D130" i="3"/>
  <c r="H130" i="3" s="1"/>
  <c r="D7" i="3"/>
  <c r="D10" i="3"/>
  <c r="D4" i="3"/>
  <c r="D56" i="3"/>
  <c r="D6" i="3"/>
  <c r="D8" i="3"/>
  <c r="D9" i="3"/>
  <c r="D11" i="3"/>
  <c r="D12" i="3"/>
  <c r="D13" i="3"/>
  <c r="D17" i="3"/>
  <c r="D18" i="3"/>
  <c r="D14" i="3"/>
  <c r="D67" i="3"/>
  <c r="D15" i="3"/>
  <c r="D70" i="3"/>
  <c r="D22" i="3"/>
  <c r="D61" i="3"/>
  <c r="D23" i="3"/>
  <c r="D62" i="3"/>
  <c r="D24" i="3"/>
  <c r="D19" i="3"/>
  <c r="H19" i="3" s="1"/>
  <c r="D25" i="3"/>
  <c r="D26" i="3"/>
  <c r="D37" i="3"/>
  <c r="D73" i="3"/>
  <c r="D21" i="3"/>
  <c r="D41" i="3"/>
  <c r="D34" i="3"/>
  <c r="D35" i="3"/>
  <c r="D32" i="3"/>
  <c r="D31" i="3"/>
  <c r="D27" i="3"/>
  <c r="D28" i="3"/>
  <c r="D20" i="3"/>
  <c r="H20" i="3" s="1"/>
  <c r="D29" i="3"/>
  <c r="D30" i="3"/>
  <c r="D33" i="3"/>
  <c r="D45" i="3"/>
  <c r="D46" i="3"/>
  <c r="D75" i="3"/>
  <c r="D43" i="3"/>
  <c r="D39" i="3"/>
  <c r="D40" i="3"/>
  <c r="D74" i="3"/>
  <c r="D83" i="3"/>
  <c r="D76" i="3"/>
  <c r="D44" i="3"/>
  <c r="D78" i="3"/>
  <c r="D42" i="3"/>
  <c r="D51" i="3"/>
  <c r="D48" i="3"/>
  <c r="D47" i="3"/>
  <c r="D49" i="3"/>
  <c r="D88" i="3"/>
  <c r="D89" i="3"/>
  <c r="D53" i="3"/>
  <c r="H53" i="3" s="1"/>
  <c r="D54" i="3"/>
  <c r="D5" i="3"/>
  <c r="C7" i="3"/>
  <c r="C57" i="3"/>
  <c r="H57" i="3" s="1"/>
  <c r="C90" i="3"/>
  <c r="H90" i="3" s="1"/>
  <c r="C10" i="3"/>
  <c r="C55" i="3"/>
  <c r="H55" i="3" s="1"/>
  <c r="C4" i="3"/>
  <c r="H4" i="3" s="1"/>
  <c r="C56" i="3"/>
  <c r="H56" i="3" s="1"/>
  <c r="C6" i="3"/>
  <c r="H6" i="3" s="1"/>
  <c r="C8" i="3"/>
  <c r="H8" i="3" s="1"/>
  <c r="C9" i="3"/>
  <c r="H9" i="3" s="1"/>
  <c r="C11" i="3"/>
  <c r="H11" i="3" s="1"/>
  <c r="C16" i="3"/>
  <c r="H16" i="3" s="1"/>
  <c r="C12" i="3"/>
  <c r="C13" i="3"/>
  <c r="C17" i="3"/>
  <c r="C18" i="3"/>
  <c r="C14" i="3"/>
  <c r="C67" i="3"/>
  <c r="C15" i="3"/>
  <c r="C70" i="3"/>
  <c r="C22" i="3"/>
  <c r="C61" i="3"/>
  <c r="C65" i="3"/>
  <c r="H65" i="3" s="1"/>
  <c r="C23" i="3"/>
  <c r="H23" i="3" s="1"/>
  <c r="C66" i="3"/>
  <c r="H66" i="3" s="1"/>
  <c r="C96" i="3"/>
  <c r="H96" i="3" s="1"/>
  <c r="C62" i="3"/>
  <c r="H62" i="3" s="1"/>
  <c r="C24" i="3"/>
  <c r="H24" i="3" s="1"/>
  <c r="C60" i="3"/>
  <c r="H60" i="3" s="1"/>
  <c r="C101" i="3"/>
  <c r="H101" i="3" s="1"/>
  <c r="C19" i="3"/>
  <c r="C102" i="3"/>
  <c r="H102" i="3" s="1"/>
  <c r="C25" i="3"/>
  <c r="C26" i="3"/>
  <c r="C37" i="3"/>
  <c r="C79" i="3"/>
  <c r="H79" i="3" s="1"/>
  <c r="C80" i="3"/>
  <c r="H80" i="3" s="1"/>
  <c r="C73" i="3"/>
  <c r="C21" i="3"/>
  <c r="C41" i="3"/>
  <c r="C34" i="3"/>
  <c r="C35" i="3"/>
  <c r="C32" i="3"/>
  <c r="H32" i="3" s="1"/>
  <c r="C36" i="3"/>
  <c r="H36" i="3" s="1"/>
  <c r="C31" i="3"/>
  <c r="H31" i="3" s="1"/>
  <c r="C27" i="3"/>
  <c r="H27" i="3" s="1"/>
  <c r="C28" i="3"/>
  <c r="H28" i="3" s="1"/>
  <c r="C107" i="3"/>
  <c r="H107" i="3" s="1"/>
  <c r="C108" i="3"/>
  <c r="H108" i="3" s="1"/>
  <c r="C20" i="3"/>
  <c r="C109" i="3"/>
  <c r="H109" i="3" s="1"/>
  <c r="C29" i="3"/>
  <c r="C30" i="3"/>
  <c r="C33" i="3"/>
  <c r="C71" i="3"/>
  <c r="H71" i="3" s="1"/>
  <c r="C45" i="3"/>
  <c r="H45" i="3" s="1"/>
  <c r="C46" i="3"/>
  <c r="H46" i="3" s="1"/>
  <c r="C75" i="3"/>
  <c r="H75" i="3" s="1"/>
  <c r="C116" i="3"/>
  <c r="H116" i="3" s="1"/>
  <c r="C117" i="3"/>
  <c r="H117" i="3" s="1"/>
  <c r="C118" i="3"/>
  <c r="H118" i="3" s="1"/>
  <c r="C43" i="3"/>
  <c r="C39" i="3"/>
  <c r="C40" i="3"/>
  <c r="C74" i="3"/>
  <c r="C83" i="3"/>
  <c r="C76" i="3"/>
  <c r="C119" i="3"/>
  <c r="H119" i="3" s="1"/>
  <c r="C120" i="3"/>
  <c r="H120" i="3" s="1"/>
  <c r="C44" i="3"/>
  <c r="C78" i="3"/>
  <c r="C42" i="3"/>
  <c r="C87" i="3"/>
  <c r="H87" i="3" s="1"/>
  <c r="C128" i="3"/>
  <c r="H128" i="3" s="1"/>
  <c r="C129" i="3"/>
  <c r="H129" i="3" s="1"/>
  <c r="C50" i="3"/>
  <c r="H50" i="3" s="1"/>
  <c r="C51" i="3"/>
  <c r="H51" i="3" s="1"/>
  <c r="C48" i="3"/>
  <c r="H48" i="3" s="1"/>
  <c r="C47" i="3"/>
  <c r="C49" i="3"/>
  <c r="C88" i="3"/>
  <c r="C89" i="3"/>
  <c r="C53" i="3"/>
  <c r="C54" i="3"/>
  <c r="C132" i="3"/>
  <c r="H132" i="3" s="1"/>
  <c r="C5" i="3"/>
  <c r="H5" i="3" s="1"/>
  <c r="H54" i="3" l="1"/>
  <c r="H89" i="3"/>
  <c r="H49" i="3"/>
  <c r="H42" i="3"/>
  <c r="H44" i="3"/>
  <c r="H83" i="3"/>
  <c r="H40" i="3"/>
  <c r="H43" i="3"/>
  <c r="H33" i="3"/>
  <c r="H29" i="3"/>
  <c r="H35" i="3"/>
  <c r="H41" i="3"/>
  <c r="H73" i="3"/>
  <c r="H26" i="3"/>
  <c r="H61" i="3"/>
  <c r="H70" i="3"/>
  <c r="H67" i="3"/>
  <c r="H18" i="3"/>
  <c r="H13" i="3"/>
  <c r="H10" i="3"/>
  <c r="H88" i="3"/>
  <c r="H47" i="3"/>
  <c r="H78" i="3"/>
  <c r="H76" i="3"/>
  <c r="H74" i="3"/>
  <c r="H39" i="3"/>
  <c r="H30" i="3"/>
  <c r="H34" i="3"/>
  <c r="H21" i="3"/>
  <c r="H37" i="3"/>
  <c r="H25" i="3"/>
  <c r="H22" i="3"/>
  <c r="H15" i="3"/>
  <c r="H14" i="3"/>
  <c r="H17" i="3"/>
  <c r="H12" i="3"/>
  <c r="H7" i="3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6" i="1"/>
</calcChain>
</file>

<file path=xl/sharedStrings.xml><?xml version="1.0" encoding="utf-8"?>
<sst xmlns="http://schemas.openxmlformats.org/spreadsheetml/2006/main" count="1209" uniqueCount="216">
  <si>
    <t>Uitslagen</t>
  </si>
  <si>
    <t>Rugnummer</t>
  </si>
  <si>
    <t>Naam</t>
  </si>
  <si>
    <t>leeftijd</t>
  </si>
  <si>
    <t>leeftijdsfactor individueel</t>
  </si>
  <si>
    <t>leeftijdsfactor ploeg</t>
  </si>
  <si>
    <t>boot</t>
  </si>
  <si>
    <t>type</t>
  </si>
  <si>
    <t>bootfactor</t>
  </si>
  <si>
    <t>bootklasse</t>
  </si>
  <si>
    <t>bootklasse factor</t>
  </si>
  <si>
    <t>correctiefactor totaal</t>
  </si>
  <si>
    <t>tijd absoluut</t>
  </si>
  <si>
    <t>tijd gecorrigeerd</t>
  </si>
  <si>
    <t>punten</t>
  </si>
  <si>
    <t>uitgegeven nummers</t>
  </si>
  <si>
    <t>gecorrigeerde tijd</t>
  </si>
  <si>
    <t>t snelste</t>
  </si>
  <si>
    <t>Jens van Brakel</t>
  </si>
  <si>
    <t>Grebbeliniedijk</t>
  </si>
  <si>
    <t>8+</t>
  </si>
  <si>
    <t>A</t>
  </si>
  <si>
    <t>t mediaan</t>
  </si>
  <si>
    <t>middelste tijd</t>
  </si>
  <si>
    <t>Mees Buiskool</t>
  </si>
  <si>
    <t>Max Jager</t>
  </si>
  <si>
    <t>Punten = 100 + 10 * (t.mediaan - t.indidividu) / (t.mediaan - t.snelste)</t>
  </si>
  <si>
    <t>Pelle Verhoeff</t>
  </si>
  <si>
    <t>Stijn Meijssen</t>
  </si>
  <si>
    <t>Valentijn Mahieu</t>
  </si>
  <si>
    <t>snelste tijd</t>
  </si>
  <si>
    <t>mediaan</t>
  </si>
  <si>
    <t>Floor Hurkmans</t>
  </si>
  <si>
    <t>Stefan Slagter</t>
  </si>
  <si>
    <t>Esmoreit van Velde</t>
  </si>
  <si>
    <t>Weerhorst</t>
  </si>
  <si>
    <t>1x</t>
  </si>
  <si>
    <t>Matthijs Boschhuizen</t>
  </si>
  <si>
    <t>Weltevreden </t>
  </si>
  <si>
    <t>2x</t>
  </si>
  <si>
    <t>Bart van Delden</t>
  </si>
  <si>
    <t>Marloes Rietmeijer-Mentink</t>
  </si>
  <si>
    <t>Vlasakkers</t>
  </si>
  <si>
    <t>4x+</t>
  </si>
  <si>
    <t>Esther Smaal</t>
  </si>
  <si>
    <t>Nicolette Buiter</t>
  </si>
  <si>
    <t>Marieke Bos</t>
  </si>
  <si>
    <t>Jens-Daniël Berlinicke</t>
  </si>
  <si>
    <t>Drie Sluizenbrug</t>
  </si>
  <si>
    <t>C2x</t>
  </si>
  <si>
    <t>Mariska Sas</t>
  </si>
  <si>
    <t>Roos Kerssies</t>
  </si>
  <si>
    <t>Zetes</t>
  </si>
  <si>
    <t>C4x+</t>
  </si>
  <si>
    <t>C</t>
  </si>
  <si>
    <t>Annelotte de Wit</t>
  </si>
  <si>
    <t>Maartje van Velde</t>
  </si>
  <si>
    <t>Elin Kroes</t>
  </si>
  <si>
    <t>Robyn van de Coevering</t>
  </si>
  <si>
    <t>Amersfoirde</t>
  </si>
  <si>
    <t>8x+</t>
  </si>
  <si>
    <t>D</t>
  </si>
  <si>
    <t>Flora Troelstra</t>
  </si>
  <si>
    <t>Paula van Triest</t>
  </si>
  <si>
    <t>Tanouschka Jansen</t>
  </si>
  <si>
    <t>Maaike van Middelaar</t>
  </si>
  <si>
    <t>Anna maria Berlinicke</t>
  </si>
  <si>
    <t>Bo Melles</t>
  </si>
  <si>
    <t>Ploon Schulte</t>
  </si>
  <si>
    <t>Marjon van Alfen</t>
  </si>
  <si>
    <t>Armando</t>
  </si>
  <si>
    <t>Desiree Berendsen</t>
  </si>
  <si>
    <t>Ank Verrips</t>
  </si>
  <si>
    <t>Hanneke van Baal</t>
  </si>
  <si>
    <t>Kitty Meulenbeld</t>
  </si>
  <si>
    <t>Geus</t>
  </si>
  <si>
    <t>Martijn Legger</t>
  </si>
  <si>
    <t>Dith Carroccio</t>
  </si>
  <si>
    <t>Zuyderzee</t>
  </si>
  <si>
    <t>B</t>
  </si>
  <si>
    <t>Ernest Rijs</t>
  </si>
  <si>
    <t>Marja Siderius</t>
  </si>
  <si>
    <t>Elly Harens-Bijsterbosch</t>
  </si>
  <si>
    <t>Ignaas Scholten</t>
  </si>
  <si>
    <t>Zwaaikom</t>
  </si>
  <si>
    <t>C1x</t>
  </si>
  <si>
    <t>Kees Geelhoed</t>
  </si>
  <si>
    <t>Zeldert</t>
  </si>
  <si>
    <t>C4+</t>
  </si>
  <si>
    <t>Vincent Mahieu</t>
  </si>
  <si>
    <t>Peter Rietveld</t>
  </si>
  <si>
    <t>Marcoen Hopstaken</t>
  </si>
  <si>
    <t>Annerijn Leegte</t>
  </si>
  <si>
    <t>Joris &amp; de Draak</t>
  </si>
  <si>
    <t>Marlou Geraedts</t>
  </si>
  <si>
    <t>Arnold Leschot</t>
  </si>
  <si>
    <t>Amersfoortse Berg</t>
  </si>
  <si>
    <t>Pieter Schellekens</t>
  </si>
  <si>
    <t>Lars Kleiverda</t>
  </si>
  <si>
    <t>Ad Cornelissen</t>
  </si>
  <si>
    <t>Willem Beulink</t>
  </si>
  <si>
    <t>Mathilde Cardous-Ubbink</t>
  </si>
  <si>
    <t>Dolf Messnig</t>
  </si>
  <si>
    <t>Moos Hoek</t>
  </si>
  <si>
    <t>Kees van Bueren</t>
  </si>
  <si>
    <t>Baarn Skiff</t>
  </si>
  <si>
    <t>Mart van Hofslot</t>
  </si>
  <si>
    <t>t Dijkje</t>
  </si>
  <si>
    <t>C2x+</t>
  </si>
  <si>
    <t>Hannah Koopman</t>
  </si>
  <si>
    <t>Alex van der Woerd</t>
  </si>
  <si>
    <t>Sasje</t>
  </si>
  <si>
    <t>Reinand van der Woerd</t>
  </si>
  <si>
    <t>Daan Buijs</t>
  </si>
  <si>
    <t>Driest</t>
  </si>
  <si>
    <t>Sil Groothuis</t>
  </si>
  <si>
    <t>Observant</t>
  </si>
  <si>
    <t>Twan van Dijk</t>
  </si>
  <si>
    <t>Thomas Lekkerkerk</t>
  </si>
  <si>
    <t>David Mulder</t>
  </si>
  <si>
    <t>Rens Westenberg</t>
  </si>
  <si>
    <t>Floris Reinders</t>
  </si>
  <si>
    <t>Kevin Witlam</t>
  </si>
  <si>
    <t>Hylke Prins</t>
  </si>
  <si>
    <t>Kevin de Ruijter</t>
  </si>
  <si>
    <t>Eddy Sas</t>
  </si>
  <si>
    <t>Tiran</t>
  </si>
  <si>
    <t>Kalina Sas</t>
  </si>
  <si>
    <t>Frederique ter Laak</t>
  </si>
  <si>
    <t>Praamgracht</t>
  </si>
  <si>
    <t>Kicky de Haan</t>
  </si>
  <si>
    <t>Jonathan Kernkamp</t>
  </si>
  <si>
    <t>Grote Koppel</t>
  </si>
  <si>
    <t>Jouke de Boer</t>
  </si>
  <si>
    <t>Matthijs van der Meulen</t>
  </si>
  <si>
    <t>Heen en Weer</t>
  </si>
  <si>
    <t>Frank Sanderse</t>
  </si>
  <si>
    <t>David Blikman</t>
  </si>
  <si>
    <t>Malebrug</t>
  </si>
  <si>
    <t>Boris van Geest</t>
  </si>
  <si>
    <t>Arend Meijssen</t>
  </si>
  <si>
    <t>Maatweg</t>
  </si>
  <si>
    <t>Karel van Wijk</t>
  </si>
  <si>
    <t>Tjeerd Prins</t>
  </si>
  <si>
    <t>Floris-Jan Groenevelt</t>
  </si>
  <si>
    <t>Berend Klink</t>
  </si>
  <si>
    <t>De Haar</t>
  </si>
  <si>
    <t>Job Korten</t>
  </si>
  <si>
    <t>Mondriaan</t>
  </si>
  <si>
    <t>Arthur Geraedts</t>
  </si>
  <si>
    <t>Stand</t>
  </si>
  <si>
    <t>en</t>
  </si>
  <si>
    <t>Strijdhorst</t>
  </si>
  <si>
    <t>Kei</t>
  </si>
  <si>
    <t>Zoys</t>
  </si>
  <si>
    <t>De Rijzende Zon</t>
  </si>
  <si>
    <t>Lara van den Berg</t>
  </si>
  <si>
    <t>Monnikendam</t>
  </si>
  <si>
    <t>Mirjam Schippers</t>
  </si>
  <si>
    <t>Johannes Battjes</t>
  </si>
  <si>
    <t>Marc de Goede</t>
  </si>
  <si>
    <t>Hetty Lofström</t>
  </si>
  <si>
    <t>Jan Buijs</t>
  </si>
  <si>
    <t>Pierre Huijbregts</t>
  </si>
  <si>
    <t>Nefeli Vonno</t>
  </si>
  <si>
    <t>Sietske van Bakel</t>
  </si>
  <si>
    <t>Nienke Andriessen</t>
  </si>
  <si>
    <t>Baarn skiff</t>
  </si>
  <si>
    <t>Den Treek</t>
  </si>
  <si>
    <t>Shayan Sheibani</t>
  </si>
  <si>
    <t>Alice Zelle</t>
  </si>
  <si>
    <t>Milou Verhoeff</t>
  </si>
  <si>
    <t>Schans</t>
  </si>
  <si>
    <t>Sofia Cola</t>
  </si>
  <si>
    <t>Inge Buikema</t>
  </si>
  <si>
    <t>Calista Sweitser</t>
  </si>
  <si>
    <t>Coelhorst</t>
  </si>
  <si>
    <t>Sandra Prantl</t>
  </si>
  <si>
    <t>Conny Haasnoot</t>
  </si>
  <si>
    <t>Anna van Vliet</t>
  </si>
  <si>
    <t>Puck Hopstaken</t>
  </si>
  <si>
    <t>Arthur Heusdens</t>
  </si>
  <si>
    <t>Sebastiaan Brouwer</t>
  </si>
  <si>
    <t>Zwarte Willem</t>
  </si>
  <si>
    <t>Toon Damhuis</t>
  </si>
  <si>
    <t>Totaal</t>
  </si>
  <si>
    <t>Tussenstand Hemus Driekwart 2017-2018</t>
  </si>
  <si>
    <t>heat</t>
  </si>
  <si>
    <t>Van Vlieland naar Batavia</t>
  </si>
  <si>
    <t>t Latijntje</t>
  </si>
  <si>
    <t>Krachtwijk</t>
  </si>
  <si>
    <t>Metta Streefkerk</t>
  </si>
  <si>
    <t>Odette vervoort</t>
  </si>
  <si>
    <t>Woesteigen op Snoeckgenshoevel</t>
  </si>
  <si>
    <t>Cisca Kruijsdijk</t>
  </si>
  <si>
    <t>Judith Veersma</t>
  </si>
  <si>
    <t>Koos Termorshuizen</t>
  </si>
  <si>
    <t>Peter van Wegen</t>
  </si>
  <si>
    <t>Fenne van Putten</t>
  </si>
  <si>
    <t>Tom Oldenbeuving</t>
  </si>
  <si>
    <t>Sander Klaver</t>
  </si>
  <si>
    <t>Johan van der Werf</t>
  </si>
  <si>
    <t>Vathorst</t>
  </si>
  <si>
    <t>Lockhorst</t>
  </si>
  <si>
    <t>Hanneke van der Sloot</t>
  </si>
  <si>
    <t>Jeanine Blaakmeer</t>
  </si>
  <si>
    <t>Cedric Rietmeijer</t>
  </si>
  <si>
    <t>Ank verrips</t>
  </si>
  <si>
    <t>Jasur Pulotov</t>
  </si>
  <si>
    <t>Janneke Roosjen</t>
  </si>
  <si>
    <t>Maaike Gorter</t>
  </si>
  <si>
    <t>Victor Ruhlmann</t>
  </si>
  <si>
    <t>Vahid Etemadi</t>
  </si>
  <si>
    <t>Bas de Lange</t>
  </si>
  <si>
    <t>Suosan</t>
  </si>
  <si>
    <t>HEK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</si>
</sst>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.000_ ;_ * \-#,##0.000_ ;_ * &quot;-&quot;??_ ;_ @_ "/>
    <numFmt numFmtId="165" formatCode="[$-F400]h:mm:ss\ AM/PM"/>
    <numFmt numFmtId="166" formatCode="h:mm:ss;@"/>
    <numFmt numFmtId="167" formatCode="h:mm:ss.0"/>
  </numFmts>
  <fonts count="5" x14ac:knownFonts="1"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0" fillId="0" borderId="0" xfId="1" applyNumberFormat="1" applyFont="1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165" fontId="0" fillId="0" borderId="1" xfId="0" applyNumberFormat="1" applyBorder="1"/>
    <xf numFmtId="165" fontId="0" fillId="0" borderId="0" xfId="0" applyNumberFormat="1"/>
    <xf numFmtId="0" fontId="4" fillId="0" borderId="0" xfId="0" applyFont="1"/>
    <xf numFmtId="166" fontId="0" fillId="3" borderId="0" xfId="0" applyNumberFormat="1" applyFill="1"/>
    <xf numFmtId="0" fontId="3" fillId="4" borderId="0" xfId="0" applyFont="1" applyFill="1" applyAlignment="1">
      <alignment horizontal="center" vertical="center" wrapText="1"/>
    </xf>
    <xf numFmtId="43" fontId="0" fillId="0" borderId="0" xfId="1" applyFont="1"/>
    <xf numFmtId="0" fontId="3" fillId="0" borderId="0" xfId="0" applyFont="1"/>
    <xf numFmtId="0" fontId="0" fillId="5" borderId="0" xfId="0" applyFill="1"/>
    <xf numFmtId="43" fontId="0" fillId="5" borderId="0" xfId="1" applyFont="1" applyFill="1"/>
    <xf numFmtId="0" fontId="3" fillId="0" borderId="0" xfId="0" applyFont="1" applyAlignment="1">
      <alignment horizontal="center" vertical="top"/>
    </xf>
    <xf numFmtId="43" fontId="3" fillId="0" borderId="2" xfId="1" applyFont="1" applyBorder="1"/>
    <xf numFmtId="43" fontId="3" fillId="5" borderId="3" xfId="1" applyFont="1" applyFill="1" applyBorder="1"/>
    <xf numFmtId="0" fontId="3" fillId="0" borderId="2" xfId="0" applyFont="1" applyFill="1" applyBorder="1" applyAlignment="1">
      <alignment horizontal="center" vertical="top" wrapText="1"/>
    </xf>
    <xf numFmtId="16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0" fillId="0" borderId="0" xfId="0" applyFill="1"/>
    <xf numFmtId="43" fontId="0" fillId="0" borderId="0" xfId="1" applyFont="1" applyFill="1"/>
    <xf numFmtId="43" fontId="3" fillId="0" borderId="2" xfId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emus.nl/driekwart/Hemus%20driekwart%20wedstrijdbestand%20dec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emus%20driekwart%20wedstrijdbestand%20jan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emus.nl/driekwart/Hemus%20driekwart%20wedstrijdbestand%20nov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instructie"/>
      <sheetName val="Invoerlijst deelnemers"/>
      <sheetName val="tijdregistratie"/>
      <sheetName val="startlijst"/>
      <sheetName val="uitslagen"/>
      <sheetName val="uitslagen opgemaakt"/>
      <sheetName val="Ledenlijst nov2017"/>
      <sheetName val="correctiefactoren"/>
      <sheetName val="Vloot nov2017"/>
      <sheetName val="wedstrijdbestand"/>
      <sheetName val="bootgebru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Ben</v>
          </cell>
        </row>
        <row r="6">
          <cell r="E6" t="str">
            <v>Bergeend</v>
          </cell>
        </row>
        <row r="7">
          <cell r="E7" t="str">
            <v>Beter laat dan nooit</v>
          </cell>
        </row>
        <row r="8">
          <cell r="E8" t="str">
            <v>Bloemendal</v>
          </cell>
        </row>
        <row r="9">
          <cell r="E9" t="str">
            <v>Bolle Brug</v>
          </cell>
        </row>
        <row r="10">
          <cell r="E10" t="str">
            <v>Chinchon</v>
          </cell>
        </row>
        <row r="11">
          <cell r="E11" t="str">
            <v>Coelhorst</v>
          </cell>
        </row>
        <row r="12">
          <cell r="E12" t="str">
            <v>d'Eersteling</v>
          </cell>
        </row>
        <row r="13">
          <cell r="E13" t="str">
            <v>De Haar</v>
          </cell>
        </row>
        <row r="14">
          <cell r="E14" t="str">
            <v>De Rijzende Zon</v>
          </cell>
        </row>
        <row r="15">
          <cell r="E15" t="str">
            <v>Den Ham</v>
          </cell>
        </row>
        <row r="16">
          <cell r="E16" t="str">
            <v>Den Treek</v>
          </cell>
        </row>
        <row r="17">
          <cell r="E17" t="str">
            <v>Drakennest</v>
          </cell>
        </row>
        <row r="18">
          <cell r="E18" t="str">
            <v>Drie Ringen</v>
          </cell>
        </row>
        <row r="19">
          <cell r="E19" t="str">
            <v>Drie Sluizenbrug</v>
          </cell>
        </row>
        <row r="20">
          <cell r="E20" t="str">
            <v>Driest</v>
          </cell>
        </row>
        <row r="21">
          <cell r="E21" t="str">
            <v>Egbert Bok</v>
          </cell>
        </row>
        <row r="22">
          <cell r="E22" t="str">
            <v>Elsie</v>
          </cell>
        </row>
        <row r="23">
          <cell r="E23" t="str">
            <v>Elzenaar</v>
          </cell>
        </row>
        <row r="24">
          <cell r="E24" t="str">
            <v>Flehite</v>
          </cell>
        </row>
        <row r="25">
          <cell r="E25" t="str">
            <v>Fuut</v>
          </cell>
        </row>
        <row r="26">
          <cell r="E26" t="str">
            <v>Gemaal</v>
          </cell>
        </row>
        <row r="27">
          <cell r="E27" t="str">
            <v>Geus</v>
          </cell>
        </row>
        <row r="28">
          <cell r="A28">
            <v>1</v>
          </cell>
          <cell r="E28" t="str">
            <v>Gijs</v>
          </cell>
        </row>
        <row r="29">
          <cell r="A29">
            <v>2</v>
          </cell>
          <cell r="E29" t="str">
            <v>Glashut</v>
          </cell>
        </row>
        <row r="30">
          <cell r="E30" t="str">
            <v>Grebbe</v>
          </cell>
        </row>
        <row r="31">
          <cell r="E31" t="str">
            <v>Grebbeliniedijk</v>
          </cell>
        </row>
        <row r="32">
          <cell r="E32" t="str">
            <v>Grote Koppel</v>
          </cell>
        </row>
        <row r="33">
          <cell r="E33" t="str">
            <v>Heen en Weer</v>
          </cell>
        </row>
        <row r="34">
          <cell r="E34" t="str">
            <v>Henk Grimm</v>
          </cell>
        </row>
        <row r="35">
          <cell r="E35" t="str">
            <v>Hete Choco</v>
          </cell>
        </row>
        <row r="36">
          <cell r="E36" t="str">
            <v>Hoevelaken</v>
          </cell>
        </row>
        <row r="37">
          <cell r="E37" t="str">
            <v>Hoogerhorst</v>
          </cell>
        </row>
        <row r="38">
          <cell r="E38" t="str">
            <v>Insteek</v>
          </cell>
        </row>
        <row r="39">
          <cell r="E39" t="str">
            <v>Isselt</v>
          </cell>
        </row>
        <row r="40">
          <cell r="E40" t="str">
            <v>Joris &amp; de Draak</v>
          </cell>
        </row>
        <row r="41">
          <cell r="E41" t="str">
            <v>Joure</v>
          </cell>
        </row>
        <row r="42">
          <cell r="E42" t="str">
            <v>Kantonnier</v>
          </cell>
        </row>
        <row r="43">
          <cell r="E43" t="str">
            <v>Karrekiet</v>
          </cell>
        </row>
        <row r="44">
          <cell r="E44" t="str">
            <v>Kees Luykx</v>
          </cell>
        </row>
        <row r="45">
          <cell r="E45" t="str">
            <v>Kei</v>
          </cell>
        </row>
        <row r="46">
          <cell r="E46" t="str">
            <v>Kleine Spui</v>
          </cell>
        </row>
        <row r="47">
          <cell r="E47" t="str">
            <v>Koppel</v>
          </cell>
        </row>
        <row r="48">
          <cell r="E48" t="str">
            <v>Krachtwijk</v>
          </cell>
        </row>
        <row r="49">
          <cell r="E49" t="str">
            <v>Lockhorst</v>
          </cell>
        </row>
        <row r="50">
          <cell r="E50" t="str">
            <v>Luiaard</v>
          </cell>
        </row>
        <row r="51">
          <cell r="E51" t="str">
            <v>Maatweg</v>
          </cell>
        </row>
        <row r="52">
          <cell r="E52" t="str">
            <v>Malebrug</v>
          </cell>
        </row>
        <row r="53">
          <cell r="E53" t="str">
            <v>Malesluis</v>
          </cell>
        </row>
        <row r="54">
          <cell r="E54" t="str">
            <v>Meander</v>
          </cell>
        </row>
        <row r="55">
          <cell r="E55" t="str">
            <v>Meridiaan II</v>
          </cell>
        </row>
        <row r="56">
          <cell r="E56" t="str">
            <v>Metgensbleek</v>
          </cell>
        </row>
        <row r="57">
          <cell r="E57" t="str">
            <v>Mondriaan</v>
          </cell>
        </row>
        <row r="58">
          <cell r="E58" t="str">
            <v>Mondriaan3</v>
          </cell>
        </row>
        <row r="59">
          <cell r="E59" t="str">
            <v>Monnikendam</v>
          </cell>
        </row>
        <row r="60">
          <cell r="E60" t="str">
            <v>Nattegat</v>
          </cell>
        </row>
        <row r="61">
          <cell r="E61" t="str">
            <v>Nimmerdor</v>
          </cell>
        </row>
        <row r="62">
          <cell r="E62" t="str">
            <v>Observant</v>
          </cell>
        </row>
        <row r="63">
          <cell r="E63" t="str">
            <v>Onze Lieve Vrouwe</v>
          </cell>
        </row>
        <row r="64">
          <cell r="E64" t="str">
            <v>Phoenix</v>
          </cell>
        </row>
        <row r="65">
          <cell r="E65" t="str">
            <v>Praamgracht</v>
          </cell>
        </row>
        <row r="66">
          <cell r="E66" t="str">
            <v>Provincie Utrecht</v>
          </cell>
        </row>
        <row r="67">
          <cell r="E67" t="str">
            <v>Raboes</v>
          </cell>
        </row>
        <row r="68">
          <cell r="E68" t="str">
            <v>Raddraaier</v>
          </cell>
        </row>
        <row r="69">
          <cell r="E69" t="str">
            <v>Rustenburg</v>
          </cell>
        </row>
        <row r="70">
          <cell r="E70" t="str">
            <v>Sasje</v>
          </cell>
        </row>
        <row r="71">
          <cell r="E71" t="str">
            <v>Sasje 3</v>
          </cell>
        </row>
        <row r="72">
          <cell r="E72" t="str">
            <v>Schans</v>
          </cell>
        </row>
        <row r="73">
          <cell r="E73" t="str">
            <v>Schothorst</v>
          </cell>
        </row>
        <row r="74">
          <cell r="E74" t="str">
            <v>Slobeend</v>
          </cell>
        </row>
        <row r="75">
          <cell r="E75" t="str">
            <v>Smallepad</v>
          </cell>
        </row>
        <row r="76">
          <cell r="E76" t="str">
            <v>Spijkertje</v>
          </cell>
        </row>
        <row r="77">
          <cell r="E77" t="str">
            <v>Stoutenburg</v>
          </cell>
        </row>
        <row r="78">
          <cell r="E78" t="str">
            <v>Strijdhorst</v>
          </cell>
        </row>
        <row r="79">
          <cell r="E79" t="str">
            <v>Stuw</v>
          </cell>
        </row>
        <row r="80">
          <cell r="E80" t="str">
            <v>Sybil</v>
          </cell>
        </row>
        <row r="81">
          <cell r="E81" t="str">
            <v>t Dijkje</v>
          </cell>
        </row>
        <row r="82">
          <cell r="E82" t="str">
            <v>t Sluisje</v>
          </cell>
        </row>
        <row r="83">
          <cell r="E83" t="str">
            <v>t Latijntje</v>
          </cell>
        </row>
        <row r="84">
          <cell r="E84" t="str">
            <v>Tarraleah</v>
          </cell>
        </row>
        <row r="85">
          <cell r="E85" t="str">
            <v>Teut</v>
          </cell>
        </row>
        <row r="86">
          <cell r="E86" t="str">
            <v>Tinnenbrug</v>
          </cell>
        </row>
        <row r="87">
          <cell r="E87" t="str">
            <v>Tiran</v>
          </cell>
        </row>
        <row r="88">
          <cell r="E88" t="str">
            <v>Vathorst</v>
          </cell>
        </row>
        <row r="89">
          <cell r="E89" t="str">
            <v>Van Vlieland naar Batavia</v>
          </cell>
        </row>
        <row r="90">
          <cell r="E90" t="str">
            <v>Vlasakkers</v>
          </cell>
        </row>
        <row r="91">
          <cell r="E91" t="str">
            <v>Zeemeermin</v>
          </cell>
        </row>
        <row r="92">
          <cell r="E92" t="str">
            <v>Vrije Vogel</v>
          </cell>
        </row>
        <row r="93">
          <cell r="E93" t="str">
            <v>Weerhorst</v>
          </cell>
        </row>
        <row r="94">
          <cell r="E94" t="str">
            <v>Weltevreden </v>
          </cell>
        </row>
        <row r="95">
          <cell r="E95" t="str">
            <v>Zeldert</v>
          </cell>
        </row>
        <row r="96">
          <cell r="E96" t="str">
            <v>Zetes</v>
          </cell>
        </row>
        <row r="97">
          <cell r="E97" t="str">
            <v>Zoys</v>
          </cell>
        </row>
        <row r="98">
          <cell r="E98" t="str">
            <v>Zuyderzee</v>
          </cell>
        </row>
        <row r="99">
          <cell r="E99" t="str">
            <v>Zwaaikom</v>
          </cell>
        </row>
        <row r="100">
          <cell r="E100" t="str">
            <v>Zwarte Willem</v>
          </cell>
        </row>
        <row r="101">
          <cell r="E101" t="str">
            <v>Baarn skiff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instructie"/>
      <sheetName val="Invoerlijst deelnemers"/>
      <sheetName val="tijdregistratie"/>
      <sheetName val="startlijst"/>
      <sheetName val="uitslagen"/>
      <sheetName val="uitslagen opgemaakt"/>
      <sheetName val="Ledenlijst nov2017"/>
      <sheetName val="correctiefactoren"/>
      <sheetName val="Vloot nov2017"/>
      <sheetName val="wedstrijdbestand"/>
      <sheetName val="bootgebru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Ben</v>
          </cell>
        </row>
        <row r="6">
          <cell r="E6" t="str">
            <v>Bergeend</v>
          </cell>
        </row>
        <row r="7">
          <cell r="E7" t="str">
            <v>Beter laat dan nooit</v>
          </cell>
        </row>
        <row r="8">
          <cell r="E8" t="str">
            <v>Bloemendal</v>
          </cell>
        </row>
        <row r="9">
          <cell r="E9" t="str">
            <v>Bolle Brug</v>
          </cell>
        </row>
        <row r="10">
          <cell r="E10" t="str">
            <v>Chinchon</v>
          </cell>
        </row>
        <row r="11">
          <cell r="E11" t="str">
            <v>Coelhorst</v>
          </cell>
        </row>
        <row r="12">
          <cell r="E12" t="str">
            <v>d'Eersteling</v>
          </cell>
        </row>
        <row r="13">
          <cell r="E13" t="str">
            <v>De Haar</v>
          </cell>
        </row>
        <row r="14">
          <cell r="E14" t="str">
            <v>De Rijzende Zon</v>
          </cell>
        </row>
        <row r="15">
          <cell r="E15" t="str">
            <v>Den Ham</v>
          </cell>
        </row>
        <row r="16">
          <cell r="E16" t="str">
            <v>Den Treek</v>
          </cell>
        </row>
        <row r="17">
          <cell r="E17" t="str">
            <v>Drakennest</v>
          </cell>
        </row>
        <row r="18">
          <cell r="E18" t="str">
            <v>Drie Ringen</v>
          </cell>
        </row>
        <row r="19">
          <cell r="E19" t="str">
            <v>Drie Sluizenbrug</v>
          </cell>
        </row>
        <row r="20">
          <cell r="E20" t="str">
            <v>Driest</v>
          </cell>
        </row>
        <row r="21">
          <cell r="E21" t="str">
            <v>Egbert Bok</v>
          </cell>
        </row>
        <row r="22">
          <cell r="E22" t="str">
            <v>Elsie</v>
          </cell>
        </row>
        <row r="23">
          <cell r="E23" t="str">
            <v>Elzenaar</v>
          </cell>
        </row>
        <row r="24">
          <cell r="E24" t="str">
            <v>Flehite</v>
          </cell>
        </row>
        <row r="25">
          <cell r="E25" t="str">
            <v>Fuut</v>
          </cell>
        </row>
        <row r="26">
          <cell r="E26" t="str">
            <v>Gemaal</v>
          </cell>
        </row>
        <row r="27">
          <cell r="E27" t="str">
            <v>Geus</v>
          </cell>
        </row>
        <row r="28">
          <cell r="E28" t="str">
            <v>Gijs</v>
          </cell>
        </row>
        <row r="29">
          <cell r="E29" t="str">
            <v>Glashut</v>
          </cell>
        </row>
        <row r="30">
          <cell r="A30">
            <v>1</v>
          </cell>
          <cell r="E30" t="str">
            <v>Grebbe</v>
          </cell>
        </row>
        <row r="31">
          <cell r="A31">
            <v>2</v>
          </cell>
          <cell r="E31" t="str">
            <v>Grebbeliniedijk</v>
          </cell>
        </row>
        <row r="32">
          <cell r="E32" t="str">
            <v>Grote Koppel</v>
          </cell>
        </row>
        <row r="33">
          <cell r="E33" t="str">
            <v>Heen en Weer</v>
          </cell>
        </row>
        <row r="34">
          <cell r="E34" t="str">
            <v>Henk Grimm</v>
          </cell>
        </row>
        <row r="35">
          <cell r="E35" t="str">
            <v>Hete Choco</v>
          </cell>
        </row>
        <row r="36">
          <cell r="E36" t="str">
            <v>Hoevelaken</v>
          </cell>
        </row>
        <row r="37">
          <cell r="E37" t="str">
            <v>Hoogerhorst</v>
          </cell>
        </row>
        <row r="38">
          <cell r="E38" t="str">
            <v>Insteek</v>
          </cell>
        </row>
        <row r="39">
          <cell r="E39" t="str">
            <v>Isselt</v>
          </cell>
        </row>
        <row r="40">
          <cell r="E40" t="str">
            <v>Joris &amp; de Draak</v>
          </cell>
        </row>
        <row r="41">
          <cell r="E41" t="str">
            <v>Joure</v>
          </cell>
        </row>
        <row r="42">
          <cell r="E42" t="str">
            <v>Kantonnier</v>
          </cell>
        </row>
        <row r="43">
          <cell r="E43" t="str">
            <v>Karrekiet</v>
          </cell>
        </row>
        <row r="44">
          <cell r="E44" t="str">
            <v>Kees Luykx</v>
          </cell>
        </row>
        <row r="45">
          <cell r="E45" t="str">
            <v>Kei</v>
          </cell>
        </row>
        <row r="46">
          <cell r="E46" t="str">
            <v>Kleine Spui</v>
          </cell>
        </row>
        <row r="47">
          <cell r="E47" t="str">
            <v>Koppel</v>
          </cell>
        </row>
        <row r="48">
          <cell r="E48" t="str">
            <v>Krachtwijk</v>
          </cell>
        </row>
        <row r="49">
          <cell r="E49" t="str">
            <v>Lockhorst</v>
          </cell>
        </row>
        <row r="50">
          <cell r="E50" t="str">
            <v>Luiaard</v>
          </cell>
        </row>
        <row r="51">
          <cell r="E51" t="str">
            <v>Maatweg</v>
          </cell>
        </row>
        <row r="52">
          <cell r="E52" t="str">
            <v>Malebrug</v>
          </cell>
        </row>
        <row r="53">
          <cell r="E53" t="str">
            <v>Malesluis</v>
          </cell>
        </row>
        <row r="54">
          <cell r="E54" t="str">
            <v>Meander</v>
          </cell>
        </row>
        <row r="55">
          <cell r="E55" t="str">
            <v>Meridiaan II</v>
          </cell>
        </row>
        <row r="56">
          <cell r="E56" t="str">
            <v>Metgensbleek</v>
          </cell>
        </row>
        <row r="57">
          <cell r="E57" t="str">
            <v>Mondriaan</v>
          </cell>
        </row>
        <row r="58">
          <cell r="E58" t="str">
            <v>Mondriaan3</v>
          </cell>
        </row>
        <row r="59">
          <cell r="E59" t="str">
            <v>Monnikendam</v>
          </cell>
        </row>
        <row r="60">
          <cell r="E60" t="str">
            <v>Muurhuizen3</v>
          </cell>
        </row>
        <row r="61">
          <cell r="E61" t="str">
            <v>Muurhuizen4</v>
          </cell>
        </row>
        <row r="62">
          <cell r="E62" t="str">
            <v>Nattegat</v>
          </cell>
        </row>
        <row r="63">
          <cell r="E63" t="str">
            <v>Nimmerdor</v>
          </cell>
        </row>
        <row r="64">
          <cell r="E64" t="str">
            <v>Observant</v>
          </cell>
        </row>
        <row r="65">
          <cell r="E65" t="str">
            <v>Onze Lieve Vrouwe</v>
          </cell>
        </row>
        <row r="66">
          <cell r="E66" t="str">
            <v>Phoenix</v>
          </cell>
        </row>
        <row r="67">
          <cell r="E67" t="str">
            <v>Praamgracht</v>
          </cell>
        </row>
        <row r="68">
          <cell r="E68" t="str">
            <v>Provincie Utrecht</v>
          </cell>
        </row>
        <row r="69">
          <cell r="E69" t="str">
            <v>Raboes</v>
          </cell>
        </row>
        <row r="70">
          <cell r="E70" t="str">
            <v>Raddraaier</v>
          </cell>
        </row>
        <row r="71">
          <cell r="E71" t="str">
            <v>Rustenburg</v>
          </cell>
        </row>
        <row r="72">
          <cell r="E72" t="str">
            <v>Sasje</v>
          </cell>
        </row>
        <row r="73">
          <cell r="E73" t="str">
            <v>Sasje 3</v>
          </cell>
        </row>
        <row r="74">
          <cell r="E74" t="str">
            <v>Schans</v>
          </cell>
        </row>
        <row r="75">
          <cell r="E75" t="str">
            <v>Schothorst</v>
          </cell>
        </row>
        <row r="76">
          <cell r="E76" t="str">
            <v>Slobeend</v>
          </cell>
        </row>
        <row r="77">
          <cell r="E77" t="str">
            <v>Smallepad</v>
          </cell>
        </row>
        <row r="78">
          <cell r="E78" t="str">
            <v>Spijkertje</v>
          </cell>
        </row>
        <row r="79">
          <cell r="E79" t="str">
            <v>Stoutenburg</v>
          </cell>
        </row>
        <row r="80">
          <cell r="E80" t="str">
            <v>Strijdhorst</v>
          </cell>
        </row>
        <row r="81">
          <cell r="E81" t="str">
            <v>Stuw</v>
          </cell>
        </row>
        <row r="82">
          <cell r="E82" t="str">
            <v>Sybil</v>
          </cell>
        </row>
        <row r="83">
          <cell r="E83" t="str">
            <v>t Dijkje</v>
          </cell>
        </row>
        <row r="84">
          <cell r="E84" t="str">
            <v>t Sluisje</v>
          </cell>
        </row>
        <row r="85">
          <cell r="E85" t="str">
            <v>t Latijntje</v>
          </cell>
        </row>
        <row r="86">
          <cell r="E86" t="str">
            <v>Tarraleah</v>
          </cell>
        </row>
        <row r="87">
          <cell r="E87" t="str">
            <v>Teut</v>
          </cell>
        </row>
        <row r="88">
          <cell r="E88" t="str">
            <v>Tinnenbrug</v>
          </cell>
        </row>
        <row r="89">
          <cell r="E89" t="str">
            <v>Tiran</v>
          </cell>
        </row>
        <row r="90">
          <cell r="E90" t="str">
            <v>Vathorst</v>
          </cell>
        </row>
        <row r="91">
          <cell r="E91" t="str">
            <v>Van Vlieland naar Batavia</v>
          </cell>
        </row>
        <row r="92">
          <cell r="E92" t="str">
            <v>Vlasakkers</v>
          </cell>
        </row>
        <row r="93">
          <cell r="E93" t="str">
            <v>Zeemeermin</v>
          </cell>
        </row>
        <row r="94">
          <cell r="E94" t="str">
            <v>Vrije Vogel</v>
          </cell>
        </row>
        <row r="95">
          <cell r="E95" t="str">
            <v>Weerhorst</v>
          </cell>
        </row>
        <row r="96">
          <cell r="E96" t="str">
            <v>Weltevreden </v>
          </cell>
        </row>
        <row r="97">
          <cell r="E97" t="str">
            <v>Woesteigen op Snoeckgenshoevel</v>
          </cell>
        </row>
        <row r="98">
          <cell r="E98" t="str">
            <v>Zeldert</v>
          </cell>
        </row>
        <row r="99">
          <cell r="E99" t="str">
            <v>Zetes</v>
          </cell>
        </row>
        <row r="100">
          <cell r="E100" t="str">
            <v>Zoys</v>
          </cell>
        </row>
        <row r="101">
          <cell r="E101" t="str">
            <v>Zuyderzee</v>
          </cell>
        </row>
        <row r="102">
          <cell r="E102" t="str">
            <v>Zwaaikom</v>
          </cell>
        </row>
        <row r="103">
          <cell r="E103" t="str">
            <v>Zwarte Willem</v>
          </cell>
        </row>
        <row r="104">
          <cell r="E104" t="str">
            <v>Baarn skiff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instructie"/>
      <sheetName val="Invoerlijst deelnemers"/>
      <sheetName val="tijdregistratie"/>
      <sheetName val="startlijst"/>
      <sheetName val="uitslagen"/>
      <sheetName val="uitslagen opgemaakt"/>
      <sheetName val="Ledenlijst nov2017"/>
      <sheetName val="correctiefactoren"/>
      <sheetName val="Vloot nov2017"/>
      <sheetName val="wedstrijdbestand"/>
      <sheetName val="bootgebru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Ben</v>
          </cell>
        </row>
        <row r="6">
          <cell r="E6" t="str">
            <v>Bergeend</v>
          </cell>
        </row>
        <row r="7">
          <cell r="E7" t="str">
            <v>Beter laat dan nooit</v>
          </cell>
        </row>
        <row r="8">
          <cell r="E8" t="str">
            <v>Bloemendal</v>
          </cell>
        </row>
        <row r="9">
          <cell r="E9" t="str">
            <v>Bolle Brug</v>
          </cell>
        </row>
        <row r="10">
          <cell r="E10" t="str">
            <v>Chinchon</v>
          </cell>
        </row>
        <row r="11">
          <cell r="E11" t="str">
            <v>Coelhorst</v>
          </cell>
        </row>
        <row r="12">
          <cell r="E12" t="str">
            <v>d'Eersteling</v>
          </cell>
        </row>
        <row r="13">
          <cell r="E13" t="str">
            <v>De Haar</v>
          </cell>
        </row>
        <row r="14">
          <cell r="E14" t="str">
            <v>De Rijzende Zon</v>
          </cell>
        </row>
        <row r="15">
          <cell r="E15" t="str">
            <v>Den Ham</v>
          </cell>
        </row>
        <row r="16">
          <cell r="E16" t="str">
            <v>Den Treek</v>
          </cell>
        </row>
        <row r="17">
          <cell r="E17" t="str">
            <v>Drakennest</v>
          </cell>
        </row>
        <row r="18">
          <cell r="E18" t="str">
            <v>Drie Ringen</v>
          </cell>
        </row>
        <row r="19">
          <cell r="E19" t="str">
            <v>Drie Sluizenbrug</v>
          </cell>
        </row>
        <row r="20">
          <cell r="E20" t="str">
            <v>Driest</v>
          </cell>
        </row>
        <row r="21">
          <cell r="E21" t="str">
            <v>Egbert Bok</v>
          </cell>
        </row>
        <row r="22">
          <cell r="E22" t="str">
            <v>Elsie</v>
          </cell>
        </row>
        <row r="23">
          <cell r="E23" t="str">
            <v>Elzenaar</v>
          </cell>
        </row>
        <row r="24">
          <cell r="E24" t="str">
            <v>Flehite</v>
          </cell>
        </row>
        <row r="25">
          <cell r="E25" t="str">
            <v>Fuut</v>
          </cell>
        </row>
        <row r="26">
          <cell r="E26" t="str">
            <v>Gemaal</v>
          </cell>
        </row>
        <row r="27">
          <cell r="E27" t="str">
            <v>Geus</v>
          </cell>
        </row>
        <row r="28">
          <cell r="A28">
            <v>1</v>
          </cell>
          <cell r="E28" t="str">
            <v>Gijs</v>
          </cell>
        </row>
        <row r="29">
          <cell r="A29">
            <v>2</v>
          </cell>
          <cell r="E29" t="str">
            <v>Glashut</v>
          </cell>
        </row>
        <row r="30">
          <cell r="E30" t="str">
            <v>Grebbe</v>
          </cell>
        </row>
        <row r="31">
          <cell r="E31" t="str">
            <v>Grebbeliniedijk</v>
          </cell>
        </row>
        <row r="32">
          <cell r="E32" t="str">
            <v>Grote Koppel</v>
          </cell>
        </row>
        <row r="33">
          <cell r="E33" t="str">
            <v>Heen en Weer</v>
          </cell>
        </row>
        <row r="34">
          <cell r="E34" t="str">
            <v>Henk Grimm</v>
          </cell>
        </row>
        <row r="35">
          <cell r="E35" t="str">
            <v>Hete Choco</v>
          </cell>
        </row>
        <row r="36">
          <cell r="E36" t="str">
            <v>Hoevelaken</v>
          </cell>
        </row>
        <row r="37">
          <cell r="E37" t="str">
            <v>Hoogerhorst</v>
          </cell>
        </row>
        <row r="38">
          <cell r="E38" t="str">
            <v>Insteek</v>
          </cell>
        </row>
        <row r="39">
          <cell r="E39" t="str">
            <v>Isselt</v>
          </cell>
        </row>
        <row r="40">
          <cell r="E40" t="str">
            <v>Joris &amp; de Draak</v>
          </cell>
        </row>
        <row r="41">
          <cell r="E41" t="str">
            <v>Joure</v>
          </cell>
        </row>
        <row r="42">
          <cell r="E42" t="str">
            <v>Kantonnier</v>
          </cell>
        </row>
        <row r="43">
          <cell r="E43" t="str">
            <v>Karrekiet</v>
          </cell>
        </row>
        <row r="44">
          <cell r="E44" t="str">
            <v>Kees Luykx</v>
          </cell>
        </row>
        <row r="45">
          <cell r="E45" t="str">
            <v>Kei</v>
          </cell>
        </row>
        <row r="46">
          <cell r="E46" t="str">
            <v>Kleine Spui</v>
          </cell>
        </row>
        <row r="47">
          <cell r="E47" t="str">
            <v>Koppel</v>
          </cell>
        </row>
        <row r="48">
          <cell r="E48" t="str">
            <v>Krachtwijk</v>
          </cell>
        </row>
        <row r="49">
          <cell r="E49" t="str">
            <v>Lockhorst</v>
          </cell>
        </row>
        <row r="50">
          <cell r="E50" t="str">
            <v>Luiaard</v>
          </cell>
        </row>
        <row r="51">
          <cell r="E51" t="str">
            <v>Maatweg</v>
          </cell>
        </row>
        <row r="52">
          <cell r="E52" t="str">
            <v>Malebrug</v>
          </cell>
        </row>
        <row r="53">
          <cell r="E53" t="str">
            <v>Malesluis</v>
          </cell>
        </row>
        <row r="54">
          <cell r="E54" t="str">
            <v>Meander</v>
          </cell>
        </row>
        <row r="55">
          <cell r="E55" t="str">
            <v>Meridiaan II</v>
          </cell>
        </row>
        <row r="56">
          <cell r="E56" t="str">
            <v>Metgensbleek</v>
          </cell>
        </row>
        <row r="57">
          <cell r="E57" t="str">
            <v>Mondriaan</v>
          </cell>
        </row>
        <row r="58">
          <cell r="E58" t="str">
            <v>Mondriaan3</v>
          </cell>
        </row>
        <row r="59">
          <cell r="E59" t="str">
            <v>Monnikendam</v>
          </cell>
        </row>
        <row r="60">
          <cell r="E60" t="str">
            <v>Nattegat</v>
          </cell>
        </row>
        <row r="61">
          <cell r="E61" t="str">
            <v>Nimmerdor</v>
          </cell>
        </row>
        <row r="62">
          <cell r="E62" t="str">
            <v>Observant</v>
          </cell>
        </row>
        <row r="63">
          <cell r="E63" t="str">
            <v>Onze Lieve Vrouwe</v>
          </cell>
        </row>
        <row r="64">
          <cell r="E64" t="str">
            <v>Phoenix</v>
          </cell>
        </row>
        <row r="65">
          <cell r="E65" t="str">
            <v>Praamgracht</v>
          </cell>
        </row>
        <row r="66">
          <cell r="E66" t="str">
            <v>Provincie Utrecht</v>
          </cell>
        </row>
        <row r="67">
          <cell r="E67" t="str">
            <v>Raboes</v>
          </cell>
        </row>
        <row r="68">
          <cell r="E68" t="str">
            <v>Raddraaier</v>
          </cell>
        </row>
        <row r="69">
          <cell r="E69" t="str">
            <v>Rustenburg</v>
          </cell>
        </row>
        <row r="70">
          <cell r="E70" t="str">
            <v>Sasje</v>
          </cell>
        </row>
        <row r="71">
          <cell r="E71" t="str">
            <v>Sasje 3</v>
          </cell>
        </row>
        <row r="72">
          <cell r="E72" t="str">
            <v>Schans</v>
          </cell>
        </row>
        <row r="73">
          <cell r="E73" t="str">
            <v>Schothorst</v>
          </cell>
        </row>
        <row r="74">
          <cell r="E74" t="str">
            <v>Slobeend</v>
          </cell>
        </row>
        <row r="75">
          <cell r="E75" t="str">
            <v>Smallepad</v>
          </cell>
        </row>
        <row r="76">
          <cell r="E76" t="str">
            <v>Spijkertje</v>
          </cell>
        </row>
        <row r="77">
          <cell r="E77" t="str">
            <v>Stoutenburg</v>
          </cell>
        </row>
        <row r="78">
          <cell r="E78" t="str">
            <v>Strijdhorst</v>
          </cell>
        </row>
        <row r="79">
          <cell r="E79" t="str">
            <v>Stuw</v>
          </cell>
        </row>
        <row r="80">
          <cell r="E80" t="str">
            <v>Sybil</v>
          </cell>
        </row>
        <row r="81">
          <cell r="E81" t="str">
            <v>t Dijkje</v>
          </cell>
        </row>
        <row r="82">
          <cell r="E82" t="str">
            <v>t Sluisje</v>
          </cell>
        </row>
        <row r="83">
          <cell r="E83" t="str">
            <v>t Latijntje</v>
          </cell>
        </row>
        <row r="84">
          <cell r="E84" t="str">
            <v>Tarraleah</v>
          </cell>
        </row>
        <row r="85">
          <cell r="E85" t="str">
            <v>Teut</v>
          </cell>
        </row>
        <row r="86">
          <cell r="E86" t="str">
            <v>Tinnenbrug</v>
          </cell>
        </row>
        <row r="87">
          <cell r="E87" t="str">
            <v>Tiran</v>
          </cell>
        </row>
        <row r="88">
          <cell r="E88" t="str">
            <v>Vathorst</v>
          </cell>
        </row>
        <row r="89">
          <cell r="E89" t="str">
            <v>Van Vlieland naar Batavia</v>
          </cell>
        </row>
        <row r="90">
          <cell r="E90" t="str">
            <v>Vlasakkers</v>
          </cell>
        </row>
        <row r="91">
          <cell r="E91" t="str">
            <v>Zeemeermin</v>
          </cell>
        </row>
        <row r="92">
          <cell r="E92" t="str">
            <v>Vrije Vogel</v>
          </cell>
        </row>
        <row r="93">
          <cell r="E93" t="str">
            <v>Weerhorst</v>
          </cell>
        </row>
        <row r="94">
          <cell r="E94" t="str">
            <v>Weltevreden </v>
          </cell>
        </row>
        <row r="95">
          <cell r="E95" t="str">
            <v>Zeldert</v>
          </cell>
        </row>
        <row r="96">
          <cell r="E96" t="str">
            <v>Zetes</v>
          </cell>
        </row>
        <row r="97">
          <cell r="E97" t="str">
            <v>Zoys</v>
          </cell>
        </row>
        <row r="98">
          <cell r="E98" t="str">
            <v>Zuyderzee</v>
          </cell>
        </row>
        <row r="99">
          <cell r="E99" t="str">
            <v>Zwaaikom</v>
          </cell>
        </row>
        <row r="100">
          <cell r="E100" t="str">
            <v>Zwarte Willem</v>
          </cell>
        </row>
        <row r="101">
          <cell r="E101" t="str">
            <v>Baarn skiff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77CE-5D9E-41A5-AA8B-28FD442B1222}">
  <sheetPr>
    <tabColor indexed="13"/>
  </sheetPr>
  <dimension ref="A1:I132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6" sqref="E6"/>
    </sheetView>
  </sheetViews>
  <sheetFormatPr defaultRowHeight="12.75" x14ac:dyDescent="0.2"/>
  <cols>
    <col min="1" max="1" width="7" customWidth="1"/>
    <col min="2" max="2" width="24" bestFit="1" customWidth="1"/>
    <col min="3" max="4" width="9.140625" customWidth="1"/>
    <col min="5" max="6" width="11.42578125" customWidth="1"/>
    <col min="7" max="7" width="5.5703125" customWidth="1"/>
    <col min="8" max="8" width="9.140625" style="17"/>
  </cols>
  <sheetData>
    <row r="1" spans="1:9" ht="20.25" x14ac:dyDescent="0.3">
      <c r="A1" s="1" t="s">
        <v>186</v>
      </c>
    </row>
    <row r="3" spans="1:9" s="20" customFormat="1" ht="31.5" customHeight="1" x14ac:dyDescent="0.2">
      <c r="A3" s="23" t="s">
        <v>150</v>
      </c>
      <c r="B3" s="23" t="s">
        <v>2</v>
      </c>
      <c r="C3" s="24">
        <v>43057</v>
      </c>
      <c r="D3" s="24">
        <v>43085</v>
      </c>
      <c r="E3" s="24">
        <v>43113</v>
      </c>
      <c r="F3" s="24" t="s">
        <v>215</v>
      </c>
      <c r="G3"/>
      <c r="H3" s="25" t="s">
        <v>185</v>
      </c>
    </row>
    <row r="4" spans="1:9" x14ac:dyDescent="0.2">
      <c r="A4" s="18">
        <v>1</v>
      </c>
      <c r="B4" s="18" t="s">
        <v>32</v>
      </c>
      <c r="C4" s="19">
        <f>VLOOKUP(B4,'Uitslag 18Nov'!C:O,13,0)</f>
        <v>110</v>
      </c>
      <c r="D4" s="19">
        <f>VLOOKUP(B4,'Uitslag 16Dec'!C:O,13,0)</f>
        <v>110</v>
      </c>
      <c r="E4" s="19">
        <f>VLOOKUP(B4,'Uitslag 13Jan'!C:O,13,0)</f>
        <v>110</v>
      </c>
      <c r="F4" s="19">
        <f>VLOOKUP(B4,'Uitslag HEK'!A:D,4,0)</f>
        <v>101.85777427981421</v>
      </c>
      <c r="G4" s="19"/>
      <c r="H4" s="22">
        <f>C4+D4+E4</f>
        <v>330</v>
      </c>
      <c r="I4" s="16"/>
    </row>
    <row r="5" spans="1:9" s="26" customFormat="1" x14ac:dyDescent="0.2">
      <c r="A5" s="26">
        <v>2</v>
      </c>
      <c r="B5" s="26" t="s">
        <v>18</v>
      </c>
      <c r="C5" s="27">
        <f>VLOOKUP(B5,'Uitslag 18Nov'!C:O,13,0)</f>
        <v>110</v>
      </c>
      <c r="D5" s="27">
        <f>VLOOKUP(B5,'Uitslag 16Dec'!C:O,13,0)</f>
        <v>110</v>
      </c>
      <c r="E5" s="27">
        <f>VLOOKUP(B5,'Uitslag 13Jan'!C:O,13,0)</f>
        <v>109.35493233128074</v>
      </c>
      <c r="F5" s="27">
        <f>VLOOKUP(B5,'Uitslag HEK'!A:D,4,0)</f>
        <v>107.38073767207878</v>
      </c>
      <c r="G5" s="27"/>
      <c r="H5" s="28">
        <f>C5+D5+E5</f>
        <v>329.35493233128074</v>
      </c>
      <c r="I5" s="27"/>
    </row>
    <row r="6" spans="1:9" x14ac:dyDescent="0.2">
      <c r="A6" s="26">
        <v>3</v>
      </c>
      <c r="B6" t="s">
        <v>34</v>
      </c>
      <c r="C6" s="16">
        <f>VLOOKUP(B6,'Uitslag 18Nov'!C:O,13,0)</f>
        <v>109.543556077213</v>
      </c>
      <c r="D6" s="16">
        <f>VLOOKUP(B6,'Uitslag 16Dec'!C:O,13,0)</f>
        <v>108.04899199946217</v>
      </c>
      <c r="E6" s="16">
        <f>VLOOKUP(B6,'Uitslag 13Jan'!C:O,13,0)</f>
        <v>110</v>
      </c>
      <c r="F6" s="16">
        <f>VLOOKUP(B6,'Uitslag HEK'!A:D,4,0)</f>
        <v>108.40701471142475</v>
      </c>
      <c r="G6" s="16"/>
      <c r="H6" s="21">
        <f>C6+E6+F6</f>
        <v>327.95057078863772</v>
      </c>
      <c r="I6" s="16"/>
    </row>
    <row r="7" spans="1:9" x14ac:dyDescent="0.2">
      <c r="A7" s="26">
        <v>4</v>
      </c>
      <c r="B7" t="s">
        <v>24</v>
      </c>
      <c r="C7" s="16">
        <f>VLOOKUP(B7,'Uitslag 18Nov'!C:O,13,0)</f>
        <v>110</v>
      </c>
      <c r="D7" s="16">
        <f>VLOOKUP(B7,'Uitslag 16Dec'!C:O,13,0)</f>
        <v>108.52026421990402</v>
      </c>
      <c r="E7" s="16">
        <f>VLOOKUP(B7,'Uitslag 13Jan'!C:O,13,0)</f>
        <v>109.35493233128074</v>
      </c>
      <c r="F7" s="16"/>
      <c r="G7" s="16"/>
      <c r="H7" s="21">
        <f>SUM(C7:G7)</f>
        <v>327.87519655118479</v>
      </c>
      <c r="I7" s="16"/>
    </row>
    <row r="8" spans="1:9" x14ac:dyDescent="0.2">
      <c r="A8" s="26">
        <v>5</v>
      </c>
      <c r="B8" t="s">
        <v>37</v>
      </c>
      <c r="C8" s="16">
        <f>VLOOKUP(B8,'Uitslag 18Nov'!C:O,13,0)</f>
        <v>108.23657601265765</v>
      </c>
      <c r="D8" s="16">
        <f>VLOOKUP(B8,'Uitslag 16Dec'!C:O,13,0)</f>
        <v>106.60982480774098</v>
      </c>
      <c r="E8" s="16">
        <f>VLOOKUP(B8,'Uitslag 13Jan'!C:O,13,0)</f>
        <v>106.1457049169076</v>
      </c>
      <c r="F8" s="16">
        <f>VLOOKUP(B8,'Uitslag HEK'!A:D,4,0)</f>
        <v>110</v>
      </c>
      <c r="G8" s="16"/>
      <c r="H8" s="21">
        <f>C8+D8+F8</f>
        <v>324.84640082039863</v>
      </c>
      <c r="I8" s="16"/>
    </row>
    <row r="9" spans="1:9" x14ac:dyDescent="0.2">
      <c r="A9" s="26">
        <v>6</v>
      </c>
      <c r="B9" t="s">
        <v>40</v>
      </c>
      <c r="C9" s="16">
        <f>VLOOKUP(B9,'Uitslag 18Nov'!C:O,13,0)</f>
        <v>108.23657601265765</v>
      </c>
      <c r="D9" s="16">
        <f>VLOOKUP(B9,'Uitslag 16Dec'!C:O,13,0)</f>
        <v>106.60982480774098</v>
      </c>
      <c r="E9" s="16">
        <f>VLOOKUP(B9,'Uitslag 13Jan'!C:O,13,0)</f>
        <v>106.1457049169076</v>
      </c>
      <c r="F9" s="16"/>
      <c r="G9" s="16"/>
      <c r="H9" s="21">
        <f>SUM(C9:G9)</f>
        <v>320.99210573730625</v>
      </c>
      <c r="I9" s="16"/>
    </row>
    <row r="10" spans="1:9" x14ac:dyDescent="0.2">
      <c r="A10" s="26">
        <v>7</v>
      </c>
      <c r="B10" t="s">
        <v>28</v>
      </c>
      <c r="C10" s="16">
        <f>VLOOKUP(B10,'Uitslag 18Nov'!C:O,13,0)</f>
        <v>110</v>
      </c>
      <c r="D10" s="16">
        <f>VLOOKUP(B10,'Uitslag 16Dec'!C:O,13,0)</f>
        <v>96.917538972373293</v>
      </c>
      <c r="E10" s="16">
        <f>VLOOKUP(B10,'Uitslag 13Jan'!C:O,13,0)</f>
        <v>108.66353951900835</v>
      </c>
      <c r="F10" s="16"/>
      <c r="G10" s="16"/>
      <c r="H10" s="21">
        <f>SUM(C10:G10)</f>
        <v>315.58107849138162</v>
      </c>
      <c r="I10" s="16"/>
    </row>
    <row r="11" spans="1:9" x14ac:dyDescent="0.2">
      <c r="A11" s="26">
        <v>8</v>
      </c>
      <c r="B11" t="s">
        <v>41</v>
      </c>
      <c r="C11" s="16">
        <f>VLOOKUP(B11,'Uitslag 18Nov'!C:O,13,0)</f>
        <v>107.48707029544951</v>
      </c>
      <c r="D11" s="16">
        <f>VLOOKUP(B11,'Uitslag 16Dec'!C:O,13,0)</f>
        <v>106.08655230789078</v>
      </c>
      <c r="E11" s="16"/>
      <c r="F11" s="16">
        <f>VLOOKUP(B11,'Uitslag HEK'!A:D,4,0)</f>
        <v>100.11042232067635</v>
      </c>
      <c r="G11" s="16"/>
      <c r="H11" s="21">
        <f>SUM(C11:G11)</f>
        <v>313.68404492401669</v>
      </c>
      <c r="I11" s="16"/>
    </row>
    <row r="12" spans="1:9" x14ac:dyDescent="0.2">
      <c r="A12" s="26">
        <f>A11</f>
        <v>8</v>
      </c>
      <c r="B12" t="s">
        <v>45</v>
      </c>
      <c r="C12" s="16">
        <f>VLOOKUP(B12,'Uitslag 18Nov'!C:O,13,0)</f>
        <v>107.48707029544951</v>
      </c>
      <c r="D12" s="16">
        <f>VLOOKUP(B12,'Uitslag 16Dec'!C:O,13,0)</f>
        <v>106.08655230789078</v>
      </c>
      <c r="E12" s="16"/>
      <c r="F12" s="16">
        <f>VLOOKUP(B12,'Uitslag HEK'!A:D,4,0)</f>
        <v>100.11042232067635</v>
      </c>
      <c r="G12" s="16"/>
      <c r="H12" s="21">
        <f>SUM(C12:G12)</f>
        <v>313.68404492401669</v>
      </c>
      <c r="I12" s="16"/>
    </row>
    <row r="13" spans="1:9" x14ac:dyDescent="0.2">
      <c r="A13" s="26">
        <f>A12</f>
        <v>8</v>
      </c>
      <c r="B13" t="s">
        <v>46</v>
      </c>
      <c r="C13" s="16">
        <f>VLOOKUP(B13,'Uitslag 18Nov'!C:O,13,0)</f>
        <v>107.48707029544951</v>
      </c>
      <c r="D13" s="16">
        <f>VLOOKUP(B13,'Uitslag 16Dec'!C:O,13,0)</f>
        <v>106.08655230789078</v>
      </c>
      <c r="E13" s="16"/>
      <c r="F13" s="16">
        <f>VLOOKUP(B13,'Uitslag HEK'!A:D,4,0)</f>
        <v>100.11042232067635</v>
      </c>
      <c r="G13" s="16"/>
      <c r="H13" s="21">
        <f>SUM(C13:G13)</f>
        <v>313.68404492401669</v>
      </c>
      <c r="I13" s="16"/>
    </row>
    <row r="14" spans="1:9" x14ac:dyDescent="0.2">
      <c r="A14" s="26">
        <v>11</v>
      </c>
      <c r="B14" t="s">
        <v>51</v>
      </c>
      <c r="C14" s="16">
        <f>VLOOKUP(B14,'Uitslag 18Nov'!C:O,13,0)</f>
        <v>103.46706021809496</v>
      </c>
      <c r="D14" s="16">
        <f>VLOOKUP(B14,'Uitslag 16Dec'!C:O,13,0)</f>
        <v>98.843266431599048</v>
      </c>
      <c r="E14" s="16">
        <f>VLOOKUP(B14,'Uitslag 13Jan'!C:O,13,0)</f>
        <v>109.31643778755335</v>
      </c>
      <c r="F14" s="16"/>
      <c r="G14" s="16"/>
      <c r="H14" s="21">
        <f>SUM(C14:G14)</f>
        <v>311.62676443724735</v>
      </c>
      <c r="I14" s="16"/>
    </row>
    <row r="15" spans="1:9" x14ac:dyDescent="0.2">
      <c r="A15" s="26">
        <f>A14</f>
        <v>11</v>
      </c>
      <c r="B15" t="s">
        <v>56</v>
      </c>
      <c r="C15" s="16">
        <f>VLOOKUP(B15,'Uitslag 18Nov'!C:O,13,0)</f>
        <v>103.46706021809496</v>
      </c>
      <c r="D15" s="16">
        <f>VLOOKUP(B15,'Uitslag 16Dec'!C:O,13,0)</f>
        <v>98.843266431599048</v>
      </c>
      <c r="E15" s="16">
        <f>VLOOKUP(B15,'Uitslag 13Jan'!C:O,13,0)</f>
        <v>109.31643778755335</v>
      </c>
      <c r="F15" s="16"/>
      <c r="G15" s="16"/>
      <c r="H15" s="21">
        <f>SUM(C15:G15)</f>
        <v>311.62676443724735</v>
      </c>
      <c r="I15" s="16"/>
    </row>
    <row r="16" spans="1:9" x14ac:dyDescent="0.2">
      <c r="A16" s="26">
        <v>13</v>
      </c>
      <c r="B16" t="s">
        <v>44</v>
      </c>
      <c r="C16" s="16">
        <f>VLOOKUP(B16,'Uitslag 18Nov'!C:O,13,0)</f>
        <v>107.48707029544951</v>
      </c>
      <c r="D16" s="16"/>
      <c r="E16" s="16">
        <f>VLOOKUP(B16,'Uitslag 13Jan'!C:O,13,0)</f>
        <v>103.63595349875985</v>
      </c>
      <c r="F16" s="16">
        <f>VLOOKUP(B16,'Uitslag HEK'!A:D,4,0)</f>
        <v>100.11042232067635</v>
      </c>
      <c r="G16" s="16"/>
      <c r="H16" s="21">
        <f>SUM(C16:G16)</f>
        <v>311.23344611488574</v>
      </c>
      <c r="I16" s="16"/>
    </row>
    <row r="17" spans="1:9" x14ac:dyDescent="0.2">
      <c r="A17" s="26">
        <v>14</v>
      </c>
      <c r="B17" t="s">
        <v>47</v>
      </c>
      <c r="C17" s="16">
        <f>VLOOKUP(B17,'Uitslag 18Nov'!C:O,13,0)</f>
        <v>104.29042499955797</v>
      </c>
      <c r="D17" s="16">
        <f>VLOOKUP(B17,'Uitslag 16Dec'!C:O,13,0)</f>
        <v>103.95414055487905</v>
      </c>
      <c r="E17" s="16">
        <f>VLOOKUP(B17,'Uitslag 13Jan'!C:O,13,0)</f>
        <v>102.56189899067792</v>
      </c>
      <c r="F17" s="16"/>
      <c r="G17" s="16"/>
      <c r="H17" s="21">
        <f>SUM(C17:G17)</f>
        <v>310.80646454511498</v>
      </c>
      <c r="I17" s="16"/>
    </row>
    <row r="18" spans="1:9" x14ac:dyDescent="0.2">
      <c r="A18" s="26">
        <f>A17</f>
        <v>14</v>
      </c>
      <c r="B18" t="s">
        <v>50</v>
      </c>
      <c r="C18" s="16">
        <f>VLOOKUP(B18,'Uitslag 18Nov'!C:O,13,0)</f>
        <v>104.29042499955797</v>
      </c>
      <c r="D18" s="16">
        <f>VLOOKUP(B18,'Uitslag 16Dec'!C:O,13,0)</f>
        <v>103.95414055487905</v>
      </c>
      <c r="E18" s="16">
        <f>VLOOKUP(B18,'Uitslag 13Jan'!C:O,13,0)</f>
        <v>102.56189899067792</v>
      </c>
      <c r="F18" s="16"/>
      <c r="G18" s="16"/>
      <c r="H18" s="21">
        <f>SUM(C18:G18)</f>
        <v>310.80646454511498</v>
      </c>
      <c r="I18" s="16"/>
    </row>
    <row r="19" spans="1:9" x14ac:dyDescent="0.2">
      <c r="A19" s="26">
        <v>16</v>
      </c>
      <c r="B19" t="s">
        <v>72</v>
      </c>
      <c r="C19" s="16">
        <f>VLOOKUP(B19,'Uitslag 18Nov'!C:O,13,0)</f>
        <v>101.90908157546038</v>
      </c>
      <c r="D19" s="16">
        <f>VLOOKUP(B19,'Uitslag 16Dec'!C:O,13,0)</f>
        <v>102.8087679552946</v>
      </c>
      <c r="E19" s="16">
        <f>VLOOKUP(B19,'Uitslag 13Jan'!C:O,13,0)</f>
        <v>104.6888679477785</v>
      </c>
      <c r="F19" s="16">
        <f>VLOOKUP(B19,'Uitslag HEK'!A:D,4,0)</f>
        <v>102.99035776707353</v>
      </c>
      <c r="G19" s="16"/>
      <c r="H19" s="21">
        <f>D19+E19+F19</f>
        <v>310.48799367014664</v>
      </c>
      <c r="I19" s="16"/>
    </row>
    <row r="20" spans="1:9" x14ac:dyDescent="0.2">
      <c r="A20" s="26">
        <v>17</v>
      </c>
      <c r="B20" t="s">
        <v>100</v>
      </c>
      <c r="C20" s="16">
        <f>VLOOKUP(B20,'Uitslag 18Nov'!C:O,13,0)</f>
        <v>99.696863479161522</v>
      </c>
      <c r="D20" s="16">
        <f>VLOOKUP(B20,'Uitslag 16Dec'!C:O,13,0)</f>
        <v>102.76752578286874</v>
      </c>
      <c r="E20" s="16">
        <f>VLOOKUP(B20,'Uitslag 13Jan'!C:O,13,0)</f>
        <v>101.54148678482755</v>
      </c>
      <c r="F20" s="16">
        <f>VLOOKUP(B20,'Uitslag HEK'!A:D,4,0)</f>
        <v>103.83806823105232</v>
      </c>
      <c r="G20" s="16"/>
      <c r="H20" s="21">
        <f>D20+E20+F20</f>
        <v>308.14708079874862</v>
      </c>
      <c r="I20" s="16"/>
    </row>
    <row r="21" spans="1:9" x14ac:dyDescent="0.2">
      <c r="A21" s="26">
        <v>18</v>
      </c>
      <c r="B21" t="s">
        <v>83</v>
      </c>
      <c r="C21" s="16">
        <f>VLOOKUP(B21,'Uitslag 18Nov'!C:O,13,0)</f>
        <v>100.53594180889607</v>
      </c>
      <c r="D21" s="16">
        <f>VLOOKUP(B21,'Uitslag 16Dec'!C:O,13,0)</f>
        <v>102.41690952706523</v>
      </c>
      <c r="E21" s="16"/>
      <c r="F21" s="16">
        <f>VLOOKUP(B21,'Uitslag HEK'!A:D,4,0)</f>
        <v>101.61741203106133</v>
      </c>
      <c r="G21" s="16"/>
      <c r="H21" s="21">
        <f>SUM(C21:G21)</f>
        <v>304.57026336702262</v>
      </c>
      <c r="I21" s="16"/>
    </row>
    <row r="22" spans="1:9" x14ac:dyDescent="0.2">
      <c r="A22" s="26">
        <v>19</v>
      </c>
      <c r="B22" t="s">
        <v>58</v>
      </c>
      <c r="C22" s="16">
        <f>VLOOKUP(B22,'Uitslag 18Nov'!C:O,13,0)</f>
        <v>103.14633446554274</v>
      </c>
      <c r="D22" s="16">
        <f>VLOOKUP(B22,'Uitslag 16Dec'!C:O,13,0)</f>
        <v>101.84670892063393</v>
      </c>
      <c r="E22" s="16">
        <f>VLOOKUP(B22,'Uitslag 13Jan'!C:O,13,0)</f>
        <v>99.495333831451404</v>
      </c>
      <c r="F22" s="16"/>
      <c r="G22" s="16"/>
      <c r="H22" s="21">
        <f>SUM(C22:G22)</f>
        <v>304.48837721762811</v>
      </c>
      <c r="I22" s="16"/>
    </row>
    <row r="23" spans="1:9" x14ac:dyDescent="0.2">
      <c r="A23" s="26">
        <f>A22</f>
        <v>19</v>
      </c>
      <c r="B23" t="s">
        <v>64</v>
      </c>
      <c r="C23" s="16">
        <f>VLOOKUP(B23,'Uitslag 18Nov'!C:O,13,0)</f>
        <v>103.14633446554274</v>
      </c>
      <c r="D23" s="16">
        <f>VLOOKUP(B23,'Uitslag 16Dec'!C:O,13,0)</f>
        <v>101.84670892063393</v>
      </c>
      <c r="E23" s="16">
        <f>VLOOKUP(B23,'Uitslag 13Jan'!C:O,13,0)</f>
        <v>99.495333831451404</v>
      </c>
      <c r="F23" s="16"/>
      <c r="G23" s="16"/>
      <c r="H23" s="21">
        <f>SUM(C23:G23)</f>
        <v>304.48837721762811</v>
      </c>
      <c r="I23" s="16"/>
    </row>
    <row r="24" spans="1:9" x14ac:dyDescent="0.2">
      <c r="A24" s="26">
        <f>A23</f>
        <v>19</v>
      </c>
      <c r="B24" t="s">
        <v>68</v>
      </c>
      <c r="C24" s="16">
        <f>VLOOKUP(B24,'Uitslag 18Nov'!C:O,13,0)</f>
        <v>103.14633446554274</v>
      </c>
      <c r="D24" s="16">
        <f>VLOOKUP(B24,'Uitslag 16Dec'!C:O,13,0)</f>
        <v>101.84670892063393</v>
      </c>
      <c r="E24" s="16">
        <f>VLOOKUP(B24,'Uitslag 13Jan'!C:O,13,0)</f>
        <v>99.495333831451404</v>
      </c>
      <c r="F24" s="16"/>
      <c r="G24" s="16"/>
      <c r="H24" s="21">
        <f>SUM(C24:G24)</f>
        <v>304.48837721762811</v>
      </c>
      <c r="I24" s="16"/>
    </row>
    <row r="25" spans="1:9" x14ac:dyDescent="0.2">
      <c r="A25" s="26">
        <v>22</v>
      </c>
      <c r="B25" t="s">
        <v>74</v>
      </c>
      <c r="C25" s="16">
        <f>VLOOKUP(B25,'Uitslag 18Nov'!C:O,13,0)</f>
        <v>101.60267703410963</v>
      </c>
      <c r="D25" s="16">
        <f>VLOOKUP(B25,'Uitslag 16Dec'!C:O,13,0)</f>
        <v>102.51326518359586</v>
      </c>
      <c r="E25" s="16">
        <f>VLOOKUP(B25,'Uitslag 13Jan'!C:O,13,0)</f>
        <v>100</v>
      </c>
      <c r="F25" s="16"/>
      <c r="G25" s="16"/>
      <c r="H25" s="21">
        <f>SUM(C25:G25)</f>
        <v>304.11594221770548</v>
      </c>
      <c r="I25" s="16"/>
    </row>
    <row r="26" spans="1:9" x14ac:dyDescent="0.2">
      <c r="A26" s="26">
        <f>A25</f>
        <v>22</v>
      </c>
      <c r="B26" t="s">
        <v>76</v>
      </c>
      <c r="C26" s="16">
        <f>VLOOKUP(B26,'Uitslag 18Nov'!C:O,13,0)</f>
        <v>101.60267703410963</v>
      </c>
      <c r="D26" s="16">
        <f>VLOOKUP(B26,'Uitslag 16Dec'!C:O,13,0)</f>
        <v>102.51326518359586</v>
      </c>
      <c r="E26" s="16">
        <f>VLOOKUP(B26,'Uitslag 13Jan'!C:O,13,0)</f>
        <v>100</v>
      </c>
      <c r="F26" s="16"/>
      <c r="G26" s="16"/>
      <c r="H26" s="21">
        <f>SUM(C26:G26)</f>
        <v>304.11594221770548</v>
      </c>
      <c r="I26" s="16"/>
    </row>
    <row r="27" spans="1:9" x14ac:dyDescent="0.2">
      <c r="A27" s="26">
        <v>24</v>
      </c>
      <c r="B27" t="s">
        <v>95</v>
      </c>
      <c r="C27" s="16">
        <f>VLOOKUP(B27,'Uitslag 18Nov'!C:O,13,0)</f>
        <v>99.696863479161522</v>
      </c>
      <c r="D27" s="16">
        <f>VLOOKUP(B27,'Uitslag 16Dec'!C:O,13,0)</f>
        <v>102.76752578286874</v>
      </c>
      <c r="E27" s="16">
        <f>VLOOKUP(B27,'Uitslag 13Jan'!C:O,13,0)</f>
        <v>101.54148678482755</v>
      </c>
      <c r="F27" s="16"/>
      <c r="G27" s="16"/>
      <c r="H27" s="21">
        <f>SUM(C27:G27)</f>
        <v>304.00587604685779</v>
      </c>
      <c r="I27" s="16"/>
    </row>
    <row r="28" spans="1:9" x14ac:dyDescent="0.2">
      <c r="A28" s="26">
        <f>A27</f>
        <v>24</v>
      </c>
      <c r="B28" t="s">
        <v>97</v>
      </c>
      <c r="C28" s="16">
        <f>VLOOKUP(B28,'Uitslag 18Nov'!C:O,13,0)</f>
        <v>99.696863479161522</v>
      </c>
      <c r="D28" s="16">
        <f>VLOOKUP(B28,'Uitslag 16Dec'!C:O,13,0)</f>
        <v>102.76752578286874</v>
      </c>
      <c r="E28" s="16">
        <f>VLOOKUP(B28,'Uitslag 13Jan'!C:O,13,0)</f>
        <v>101.54148678482755</v>
      </c>
      <c r="F28" s="16"/>
      <c r="G28" s="16"/>
      <c r="H28" s="21">
        <f>SUM(C28:G28)</f>
        <v>304.00587604685779</v>
      </c>
      <c r="I28" s="16"/>
    </row>
    <row r="29" spans="1:9" x14ac:dyDescent="0.2">
      <c r="A29" s="26">
        <f>A28</f>
        <v>24</v>
      </c>
      <c r="B29" t="s">
        <v>102</v>
      </c>
      <c r="C29" s="16">
        <f>VLOOKUP(B29,'Uitslag 18Nov'!C:O,13,0)</f>
        <v>99.696863479161522</v>
      </c>
      <c r="D29" s="16">
        <f>VLOOKUP(B29,'Uitslag 16Dec'!C:O,13,0)</f>
        <v>102.76752578286874</v>
      </c>
      <c r="E29" s="16">
        <f>VLOOKUP(B29,'Uitslag 13Jan'!C:O,13,0)</f>
        <v>101.54148678482755</v>
      </c>
      <c r="F29" s="16"/>
      <c r="G29" s="16"/>
      <c r="H29" s="21">
        <f>SUM(C29:G29)</f>
        <v>304.00587604685779</v>
      </c>
      <c r="I29" s="16"/>
    </row>
    <row r="30" spans="1:9" x14ac:dyDescent="0.2">
      <c r="A30" s="26">
        <f>A29</f>
        <v>24</v>
      </c>
      <c r="B30" t="s">
        <v>103</v>
      </c>
      <c r="C30" s="16">
        <f>VLOOKUP(B30,'Uitslag 18Nov'!C:O,13,0)</f>
        <v>99.696863479161522</v>
      </c>
      <c r="D30" s="16">
        <f>VLOOKUP(B30,'Uitslag 16Dec'!C:O,13,0)</f>
        <v>102.76752578286874</v>
      </c>
      <c r="E30" s="16">
        <f>VLOOKUP(B30,'Uitslag 13Jan'!C:O,13,0)</f>
        <v>101.54148678482755</v>
      </c>
      <c r="F30" s="16"/>
      <c r="G30" s="16"/>
      <c r="H30" s="21">
        <f>SUM(C30:G30)</f>
        <v>304.00587604685779</v>
      </c>
      <c r="I30" s="16"/>
    </row>
    <row r="31" spans="1:9" x14ac:dyDescent="0.2">
      <c r="A31" s="26">
        <v>28</v>
      </c>
      <c r="B31" t="s">
        <v>94</v>
      </c>
      <c r="C31" s="16">
        <f>VLOOKUP(B31,'Uitslag 18Nov'!C:O,13,0)</f>
        <v>99.698560141300817</v>
      </c>
      <c r="D31" s="16">
        <f>VLOOKUP(B31,'Uitslag 16Dec'!C:O,13,0)</f>
        <v>103.60681223712618</v>
      </c>
      <c r="E31" s="16">
        <f>VLOOKUP(B31,'Uitslag 13Jan'!C:O,13,0)</f>
        <v>90.257673418789864</v>
      </c>
      <c r="F31" s="16">
        <f>VLOOKUP(B31,'Uitslag HEK'!A:D,4,0)</f>
        <v>97.396157612025348</v>
      </c>
      <c r="G31" s="16"/>
      <c r="H31" s="21">
        <f>C31+D31+F31</f>
        <v>300.70152999045234</v>
      </c>
      <c r="I31" s="16"/>
    </row>
    <row r="32" spans="1:9" x14ac:dyDescent="0.2">
      <c r="A32" s="26">
        <v>29</v>
      </c>
      <c r="B32" t="s">
        <v>91</v>
      </c>
      <c r="C32" s="16">
        <f>VLOOKUP(B32,'Uitslag 18Nov'!C:O,13,0)</f>
        <v>100</v>
      </c>
      <c r="D32" s="16">
        <f>VLOOKUP(B32,'Uitslag 16Dec'!C:O,13,0)</f>
        <v>91.20993025695725</v>
      </c>
      <c r="E32" s="16">
        <f>VLOOKUP(B32,'Uitslag 13Jan'!C:O,13,0)</f>
        <v>100.63836891587707</v>
      </c>
      <c r="F32" s="16">
        <f>VLOOKUP(B32,'Uitslag HEK'!A:D,4,0)</f>
        <v>99.889577679323665</v>
      </c>
      <c r="G32" s="16"/>
      <c r="H32" s="21">
        <f>C32+E32+F32</f>
        <v>300.52794659520072</v>
      </c>
      <c r="I32" s="16"/>
    </row>
    <row r="33" spans="1:9" x14ac:dyDescent="0.2">
      <c r="A33" s="26">
        <v>30</v>
      </c>
      <c r="B33" t="s">
        <v>104</v>
      </c>
      <c r="C33" s="16">
        <f>VLOOKUP(B33,'Uitslag 18Nov'!C:O,13,0)</f>
        <v>97.126648829527014</v>
      </c>
      <c r="D33" s="16">
        <f>VLOOKUP(B33,'Uitslag 16Dec'!C:O,13,0)</f>
        <v>101.24351717068203</v>
      </c>
      <c r="E33" s="16">
        <f>VLOOKUP(B33,'Uitslag 13Jan'!C:O,13,0)</f>
        <v>101.81956442371229</v>
      </c>
      <c r="F33" s="16"/>
      <c r="G33" s="16"/>
      <c r="H33" s="21">
        <f>SUM(C33:G33)</f>
        <v>300.18973042392133</v>
      </c>
      <c r="I33" s="16"/>
    </row>
    <row r="34" spans="1:9" x14ac:dyDescent="0.2">
      <c r="A34" s="26">
        <v>31</v>
      </c>
      <c r="B34" t="s">
        <v>89</v>
      </c>
      <c r="C34" s="16">
        <f>VLOOKUP(B34,'Uitslag 18Nov'!C:O,13,0)</f>
        <v>100</v>
      </c>
      <c r="D34" s="16">
        <f>VLOOKUP(B34,'Uitslag 16Dec'!C:O,13,0)</f>
        <v>99.303549377417767</v>
      </c>
      <c r="E34" s="16">
        <f>VLOOKUP(B34,'Uitslag 13Jan'!C:O,13,0)</f>
        <v>100.63836891587707</v>
      </c>
      <c r="F34" s="16"/>
      <c r="G34" s="16"/>
      <c r="H34" s="21">
        <f>SUM(C34:G34)</f>
        <v>299.94191829329486</v>
      </c>
      <c r="I34" s="16"/>
    </row>
    <row r="35" spans="1:9" x14ac:dyDescent="0.2">
      <c r="A35" s="26">
        <f>A34</f>
        <v>31</v>
      </c>
      <c r="B35" t="s">
        <v>90</v>
      </c>
      <c r="C35" s="16">
        <f>VLOOKUP(B35,'Uitslag 18Nov'!C:O,13,0)</f>
        <v>100</v>
      </c>
      <c r="D35" s="16">
        <f>VLOOKUP(B35,'Uitslag 16Dec'!C:O,13,0)</f>
        <v>99.303549377417767</v>
      </c>
      <c r="E35" s="16">
        <f>VLOOKUP(B35,'Uitslag 13Jan'!C:O,13,0)</f>
        <v>100.63836891587707</v>
      </c>
      <c r="F35" s="16"/>
      <c r="G35" s="16"/>
      <c r="H35" s="21">
        <f>SUM(C35:G35)</f>
        <v>299.94191829329486</v>
      </c>
      <c r="I35" s="16"/>
    </row>
    <row r="36" spans="1:9" x14ac:dyDescent="0.2">
      <c r="A36" s="26">
        <v>33</v>
      </c>
      <c r="B36" t="s">
        <v>92</v>
      </c>
      <c r="C36" s="16">
        <f>VLOOKUP(B36,'Uitslag 18Nov'!C:O,13,0)</f>
        <v>99.698560141300817</v>
      </c>
      <c r="D36" s="16"/>
      <c r="E36" s="16">
        <f>VLOOKUP(B36,'Uitslag 13Jan'!C:O,13,0)</f>
        <v>90.257673418789864</v>
      </c>
      <c r="F36" s="16">
        <f>VLOOKUP(B36,'Uitslag HEK'!A:D,4,0)</f>
        <v>105.03764932233656</v>
      </c>
      <c r="G36" s="16"/>
      <c r="H36" s="21">
        <f>SUM(C36:G36)</f>
        <v>294.99388288242722</v>
      </c>
      <c r="I36" s="16"/>
    </row>
    <row r="37" spans="1:9" x14ac:dyDescent="0.2">
      <c r="A37" s="26">
        <v>34</v>
      </c>
      <c r="B37" t="s">
        <v>77</v>
      </c>
      <c r="C37" s="16">
        <f>VLOOKUP(B37,'Uitslag 18Nov'!C:O,13,0)</f>
        <v>100.65943237174636</v>
      </c>
      <c r="D37" s="16">
        <f>VLOOKUP(B37,'Uitslag 16Dec'!C:O,13,0)</f>
        <v>96.778200914188545</v>
      </c>
      <c r="E37" s="16"/>
      <c r="F37" s="16">
        <f>VLOOKUP(B37,'Uitslag HEK'!A:D,4,0)</f>
        <v>97.215917521211395</v>
      </c>
      <c r="G37" s="16"/>
      <c r="H37" s="21">
        <f>SUM(C37:G37)</f>
        <v>294.6535508071463</v>
      </c>
      <c r="I37" s="16"/>
    </row>
    <row r="38" spans="1:9" x14ac:dyDescent="0.2">
      <c r="A38" s="26">
        <v>35</v>
      </c>
      <c r="B38" t="s">
        <v>171</v>
      </c>
      <c r="D38" s="16">
        <f>VLOOKUP(B38,'Uitslag 16Dec'!C:O,13,0)</f>
        <v>98.950564699178585</v>
      </c>
      <c r="E38" s="16">
        <f>VLOOKUP(B38,'Uitslag 13Jan'!C:O,13,0)</f>
        <v>90.257673418789864</v>
      </c>
      <c r="F38" s="16">
        <f>VLOOKUP(B38,'Uitslag HEK'!A:D,4,0)</f>
        <v>105.03764932233656</v>
      </c>
      <c r="H38" s="21">
        <f>SUM(C38:G38)</f>
        <v>294.24588744030501</v>
      </c>
      <c r="I38" s="16"/>
    </row>
    <row r="39" spans="1:9" x14ac:dyDescent="0.2">
      <c r="A39" s="26">
        <v>36</v>
      </c>
      <c r="B39" t="s">
        <v>119</v>
      </c>
      <c r="C39" s="16">
        <f>VLOOKUP(B39,'Uitslag 18Nov'!C:O,13,0)</f>
        <v>94.897816100769944</v>
      </c>
      <c r="D39" s="16">
        <f>VLOOKUP(B39,'Uitslag 16Dec'!C:O,13,0)</f>
        <v>100</v>
      </c>
      <c r="E39" s="16">
        <f>VLOOKUP(B39,'Uitslag 13Jan'!C:O,13,0)</f>
        <v>98.182893148790072</v>
      </c>
      <c r="F39" s="16"/>
      <c r="G39" s="16"/>
      <c r="H39" s="21">
        <f>SUM(C39:G39)</f>
        <v>293.08070924956002</v>
      </c>
      <c r="I39" s="16"/>
    </row>
    <row r="40" spans="1:9" x14ac:dyDescent="0.2">
      <c r="A40" s="26">
        <f>A39</f>
        <v>36</v>
      </c>
      <c r="B40" t="s">
        <v>120</v>
      </c>
      <c r="C40" s="16">
        <f>VLOOKUP(B40,'Uitslag 18Nov'!C:O,13,0)</f>
        <v>94.897816100769944</v>
      </c>
      <c r="D40" s="16">
        <f>VLOOKUP(B40,'Uitslag 16Dec'!C:O,13,0)</f>
        <v>100</v>
      </c>
      <c r="E40" s="16">
        <f>VLOOKUP(B40,'Uitslag 13Jan'!C:O,13,0)</f>
        <v>98.182893148790072</v>
      </c>
      <c r="F40" s="16"/>
      <c r="G40" s="16"/>
      <c r="H40" s="21">
        <f>SUM(C40:G40)</f>
        <v>293.08070924956002</v>
      </c>
      <c r="I40" s="16"/>
    </row>
    <row r="41" spans="1:9" x14ac:dyDescent="0.2">
      <c r="A41" s="26">
        <v>38</v>
      </c>
      <c r="B41" t="s">
        <v>86</v>
      </c>
      <c r="C41" s="16">
        <f>VLOOKUP(B41,'Uitslag 18Nov'!C:O,13,0)</f>
        <v>100</v>
      </c>
      <c r="D41" s="16">
        <f>VLOOKUP(B41,'Uitslag 16Dec'!C:O,13,0)</f>
        <v>99.303549377417767</v>
      </c>
      <c r="E41" s="16">
        <f>VLOOKUP(B41,'Uitslag 13Jan'!C:O,13,0)</f>
        <v>90.279611674770848</v>
      </c>
      <c r="F41" s="16"/>
      <c r="G41" s="16"/>
      <c r="H41" s="21">
        <f>SUM(C41:G41)</f>
        <v>289.58316105218864</v>
      </c>
      <c r="I41" s="16"/>
    </row>
    <row r="42" spans="1:9" x14ac:dyDescent="0.2">
      <c r="A42" s="26">
        <v>39</v>
      </c>
      <c r="B42" t="s">
        <v>130</v>
      </c>
      <c r="C42" s="16">
        <f>VLOOKUP(B42,'Uitslag 18Nov'!C:O,13,0)</f>
        <v>92.410495521608752</v>
      </c>
      <c r="D42" s="16">
        <f>VLOOKUP(B42,'Uitslag 16Dec'!C:O,13,0)</f>
        <v>103.60681223712618</v>
      </c>
      <c r="E42" s="16">
        <f>VLOOKUP(B42,'Uitslag 13Jan'!C:O,13,0)</f>
        <v>90.257673418789864</v>
      </c>
      <c r="F42" s="16"/>
      <c r="G42" s="16"/>
      <c r="H42" s="21">
        <f>SUM(C42:G42)</f>
        <v>286.27498117752481</v>
      </c>
      <c r="I42" s="16"/>
    </row>
    <row r="43" spans="1:9" x14ac:dyDescent="0.2">
      <c r="A43" s="26">
        <v>40</v>
      </c>
      <c r="B43" t="s">
        <v>118</v>
      </c>
      <c r="C43" s="16">
        <f>VLOOKUP(B43,'Uitslag 18Nov'!C:O,13,0)</f>
        <v>94.897816100769944</v>
      </c>
      <c r="D43" s="16">
        <f>VLOOKUP(B43,'Uitslag 16Dec'!C:O,13,0)</f>
        <v>87.607605844447832</v>
      </c>
      <c r="E43" s="16"/>
      <c r="F43" s="16">
        <f>VLOOKUP(B43,'Uitslag HEK'!A:D,4,0)</f>
        <v>100.23065664333897</v>
      </c>
      <c r="G43" s="16"/>
      <c r="H43" s="21">
        <f>SUM(C43:G43)</f>
        <v>282.73607858855678</v>
      </c>
      <c r="I43" s="16"/>
    </row>
    <row r="44" spans="1:9" x14ac:dyDescent="0.2">
      <c r="A44" s="26">
        <v>41</v>
      </c>
      <c r="B44" t="s">
        <v>127</v>
      </c>
      <c r="C44" s="16">
        <f>VLOOKUP(B44,'Uitslag 18Nov'!C:O,13,0)</f>
        <v>94.445561620006131</v>
      </c>
      <c r="D44" s="16">
        <f>VLOOKUP(B44,'Uitslag 16Dec'!C:O,13,0)</f>
        <v>98.746834097401702</v>
      </c>
      <c r="E44" s="16">
        <f>VLOOKUP(B44,'Uitslag 13Jan'!C:O,13,0)</f>
        <v>88.149335029836337</v>
      </c>
      <c r="F44" s="16"/>
      <c r="G44" s="16"/>
      <c r="H44" s="21">
        <f>SUM(C44:G44)</f>
        <v>281.34173074724418</v>
      </c>
      <c r="I44" s="16"/>
    </row>
    <row r="45" spans="1:9" x14ac:dyDescent="0.2">
      <c r="A45" s="26">
        <v>42</v>
      </c>
      <c r="B45" t="s">
        <v>109</v>
      </c>
      <c r="C45" s="16">
        <f>VLOOKUP(B45,'Uitslag 18Nov'!C:O,13,0)</f>
        <v>96.258185725164864</v>
      </c>
      <c r="D45" s="16">
        <f>VLOOKUP(B45,'Uitslag 16Dec'!C:O,13,0)</f>
        <v>92.737546615213461</v>
      </c>
      <c r="E45" s="16">
        <f>VLOOKUP(B45,'Uitslag 13Jan'!C:O,13,0)</f>
        <v>88.149335029836337</v>
      </c>
      <c r="F45" s="16">
        <f>VLOOKUP(B45,'Uitslag HEK'!A:D,4,0)</f>
        <v>83.412952017947234</v>
      </c>
      <c r="G45" s="16"/>
      <c r="H45" s="21">
        <f>C45+D45+E45</f>
        <v>277.14506737021463</v>
      </c>
      <c r="I45" s="16"/>
    </row>
    <row r="46" spans="1:9" x14ac:dyDescent="0.2">
      <c r="A46" s="26">
        <v>43</v>
      </c>
      <c r="B46" t="s">
        <v>110</v>
      </c>
      <c r="C46" s="16">
        <f>VLOOKUP(B46,'Uitslag 18Nov'!C:O,13,0)</f>
        <v>95.744615969117277</v>
      </c>
      <c r="D46" s="16">
        <f>VLOOKUP(B46,'Uitslag 16Dec'!C:O,13,0)</f>
        <v>96.73880518947756</v>
      </c>
      <c r="E46" s="16">
        <f>VLOOKUP(B46,'Uitslag 13Jan'!C:O,13,0)</f>
        <v>83.85873107943695</v>
      </c>
      <c r="F46" s="16"/>
      <c r="G46" s="16"/>
      <c r="H46" s="21">
        <f>SUM(C46:G46)</f>
        <v>276.34215223803176</v>
      </c>
      <c r="I46" s="16"/>
    </row>
    <row r="47" spans="1:9" x14ac:dyDescent="0.2">
      <c r="A47" s="26">
        <v>44</v>
      </c>
      <c r="B47" t="s">
        <v>140</v>
      </c>
      <c r="C47" s="16">
        <f>VLOOKUP(B47,'Uitslag 18Nov'!C:O,13,0)</f>
        <v>74.266024952262057</v>
      </c>
      <c r="D47" s="16">
        <f>VLOOKUP(B47,'Uitslag 16Dec'!C:O,13,0)</f>
        <v>96.917538972373293</v>
      </c>
      <c r="E47" s="16"/>
      <c r="F47" s="16">
        <f>VLOOKUP(B47,'Uitslag HEK'!A:D,4,0)</f>
        <v>104.28856478271467</v>
      </c>
      <c r="G47" s="16"/>
      <c r="H47" s="21">
        <f>SUM(C47:G47)</f>
        <v>275.47212870735001</v>
      </c>
      <c r="I47" s="16"/>
    </row>
    <row r="48" spans="1:9" x14ac:dyDescent="0.2">
      <c r="A48" s="26">
        <v>45</v>
      </c>
      <c r="B48" t="s">
        <v>139</v>
      </c>
      <c r="C48" s="16">
        <f>VLOOKUP(B48,'Uitslag 18Nov'!C:O,13,0)</f>
        <v>82.741754645573693</v>
      </c>
      <c r="D48" s="16">
        <f>VLOOKUP(B48,'Uitslag 16Dec'!C:O,13,0)</f>
        <v>85.863010280368371</v>
      </c>
      <c r="E48" s="16">
        <f>VLOOKUP(B48,'Uitslag 13Jan'!C:O,13,0)</f>
        <v>75.242269759142275</v>
      </c>
      <c r="F48" s="16">
        <f>VLOOKUP(B48,'Uitslag HEK'!A:D,4,0)</f>
        <v>105.77990667915925</v>
      </c>
      <c r="G48" s="16"/>
      <c r="H48" s="21">
        <f>C48+D48+F48</f>
        <v>274.38467160510129</v>
      </c>
      <c r="I48" s="16"/>
    </row>
    <row r="49" spans="1:9" x14ac:dyDescent="0.2">
      <c r="A49" s="26">
        <v>46</v>
      </c>
      <c r="B49" t="s">
        <v>142</v>
      </c>
      <c r="C49" s="16">
        <f>VLOOKUP(B49,'Uitslag 18Nov'!C:O,13,0)</f>
        <v>74.266024952262057</v>
      </c>
      <c r="D49" s="16">
        <f>VLOOKUP(B49,'Uitslag 16Dec'!C:O,13,0)</f>
        <v>88.871733506589052</v>
      </c>
      <c r="E49" s="16">
        <f>VLOOKUP(B49,'Uitslag 13Jan'!C:O,13,0)</f>
        <v>109.31643778755335</v>
      </c>
      <c r="F49" s="16"/>
      <c r="G49" s="16"/>
      <c r="H49" s="21">
        <f>SUM(C49:G49)</f>
        <v>272.45419624640448</v>
      </c>
      <c r="I49" s="16"/>
    </row>
    <row r="50" spans="1:9" x14ac:dyDescent="0.2">
      <c r="A50" s="26">
        <v>47</v>
      </c>
      <c r="B50" t="s">
        <v>136</v>
      </c>
      <c r="C50" s="16">
        <f>VLOOKUP(B50,'Uitslag 18Nov'!C:O,13,0)</f>
        <v>83.299192403502019</v>
      </c>
      <c r="D50" s="16"/>
      <c r="E50" s="16">
        <f>VLOOKUP(B50,'Uitslag 13Jan'!C:O,13,0)</f>
        <v>90.279611674770848</v>
      </c>
      <c r="F50" s="16">
        <f>VLOOKUP(B50,'Uitslag HEK'!A:D,4,0)</f>
        <v>95.439716961161821</v>
      </c>
      <c r="G50" s="16"/>
      <c r="H50" s="21">
        <f>SUM(C50:G50)</f>
        <v>269.01852103943469</v>
      </c>
      <c r="I50" s="16"/>
    </row>
    <row r="51" spans="1:9" x14ac:dyDescent="0.2">
      <c r="A51" s="26">
        <v>48</v>
      </c>
      <c r="B51" t="s">
        <v>137</v>
      </c>
      <c r="C51" s="16">
        <f>VLOOKUP(B51,'Uitslag 18Nov'!C:O,13,0)</f>
        <v>82.741754645573693</v>
      </c>
      <c r="D51" s="16">
        <f>VLOOKUP(B51,'Uitslag 16Dec'!C:O,13,0)</f>
        <v>85.863010280368371</v>
      </c>
      <c r="E51" s="16">
        <f>VLOOKUP(B51,'Uitslag 13Jan'!C:O,13,0)</f>
        <v>75.242269759142275</v>
      </c>
      <c r="F51" s="16">
        <f>VLOOKUP(B51,'Uitslag HEK'!A:D,4,0)</f>
        <v>99.813893080907107</v>
      </c>
      <c r="G51" s="16"/>
      <c r="H51" s="21">
        <f>C51+D51+F51</f>
        <v>268.41865800684917</v>
      </c>
      <c r="I51" s="16"/>
    </row>
    <row r="52" spans="1:9" x14ac:dyDescent="0.2">
      <c r="A52" s="26">
        <v>49</v>
      </c>
      <c r="B52" t="s">
        <v>179</v>
      </c>
      <c r="D52" s="16">
        <f>VLOOKUP(B52,'Uitslag 16Dec'!C:O,13,0)</f>
        <v>92.737546615213461</v>
      </c>
      <c r="E52" s="16">
        <f>VLOOKUP(B52,'Uitslag 13Jan'!C:O,13,0)</f>
        <v>88.149335029836337</v>
      </c>
      <c r="F52" s="16">
        <f>VLOOKUP(B52,'Uitslag HEK'!A:D,4,0)</f>
        <v>83.412952017947234</v>
      </c>
      <c r="H52" s="21">
        <f>SUM(C52:G52)</f>
        <v>264.29983366299706</v>
      </c>
      <c r="I52" s="16"/>
    </row>
    <row r="53" spans="1:9" x14ac:dyDescent="0.2">
      <c r="A53" s="26">
        <v>50</v>
      </c>
      <c r="B53" t="s">
        <v>145</v>
      </c>
      <c r="C53" s="16">
        <f>VLOOKUP(B53,'Uitslag 18Nov'!C:O,13,0)</f>
        <v>72.66199212920769</v>
      </c>
      <c r="D53" s="16">
        <f>VLOOKUP(B53,'Uitslag 16Dec'!C:O,13,0)</f>
        <v>85.430762542141025</v>
      </c>
      <c r="E53" s="16">
        <f>VLOOKUP(B53,'Uitslag 13Jan'!C:O,13,0)</f>
        <v>80.651206611501266</v>
      </c>
      <c r="F53" s="16">
        <f>VLOOKUP(B53,'Uitslag HEK'!A:D,4,0)</f>
        <v>95.422363751445147</v>
      </c>
      <c r="G53" s="16"/>
      <c r="H53" s="21">
        <f>D53+E53+F53</f>
        <v>261.50433290508744</v>
      </c>
      <c r="I53" s="16"/>
    </row>
    <row r="54" spans="1:9" x14ac:dyDescent="0.2">
      <c r="A54" s="26">
        <v>51</v>
      </c>
      <c r="B54" t="s">
        <v>147</v>
      </c>
      <c r="C54" s="16">
        <f>VLOOKUP(B54,'Uitslag 18Nov'!C:O,13,0)</f>
        <v>71.36205523845436</v>
      </c>
      <c r="D54" s="16">
        <f>VLOOKUP(B54,'Uitslag 16Dec'!C:O,13,0)</f>
        <v>88.871733506589052</v>
      </c>
      <c r="E54" s="16">
        <f>VLOOKUP(B54,'Uitslag 13Jan'!C:O,13,0)</f>
        <v>93.336507500721311</v>
      </c>
      <c r="F54" s="16"/>
      <c r="G54" s="16"/>
      <c r="H54" s="21">
        <f>SUM(C54:G54)</f>
        <v>253.57029624576472</v>
      </c>
      <c r="I54" s="16"/>
    </row>
    <row r="55" spans="1:9" x14ac:dyDescent="0.2">
      <c r="A55" s="26">
        <v>52</v>
      </c>
      <c r="B55" t="s">
        <v>29</v>
      </c>
      <c r="C55" s="16">
        <f>VLOOKUP(B55,'Uitslag 18Nov'!C:O,13,0)</f>
        <v>110</v>
      </c>
      <c r="D55" s="16"/>
      <c r="E55" s="16">
        <f>VLOOKUP(B55,'Uitslag 13Jan'!C:O,13,0)</f>
        <v>108.66353951900835</v>
      </c>
      <c r="F55" s="16"/>
      <c r="G55" s="16"/>
      <c r="H55" s="21">
        <f>SUM(C55:G55)</f>
        <v>218.66353951900834</v>
      </c>
      <c r="I55" s="16"/>
    </row>
    <row r="56" spans="1:9" x14ac:dyDescent="0.2">
      <c r="A56" s="26">
        <v>53</v>
      </c>
      <c r="B56" t="s">
        <v>33</v>
      </c>
      <c r="C56" s="16">
        <f>VLOOKUP(B56,'Uitslag 18Nov'!C:O,13,0)</f>
        <v>110</v>
      </c>
      <c r="D56" s="16">
        <f>VLOOKUP(B56,'Uitslag 16Dec'!C:O,13,0)</f>
        <v>108.25355114184086</v>
      </c>
      <c r="E56" s="16"/>
      <c r="F56" s="16"/>
      <c r="G56" s="16"/>
      <c r="H56" s="21">
        <f>SUM(C56:G56)</f>
        <v>218.25355114184086</v>
      </c>
      <c r="I56" s="16"/>
    </row>
    <row r="57" spans="1:9" x14ac:dyDescent="0.2">
      <c r="A57" s="26">
        <v>54</v>
      </c>
      <c r="B57" t="s">
        <v>25</v>
      </c>
      <c r="C57" s="16">
        <f>VLOOKUP(B57,'Uitslag 18Nov'!C:O,13,0)</f>
        <v>110</v>
      </c>
      <c r="D57" s="16"/>
      <c r="E57" s="16">
        <f>VLOOKUP(B57,'Uitslag 13Jan'!C:O,13,0)</f>
        <v>108.14427004468897</v>
      </c>
      <c r="F57" s="16"/>
      <c r="G57" s="16"/>
      <c r="H57" s="21">
        <f>SUM(C57:G57)</f>
        <v>218.14427004468897</v>
      </c>
      <c r="I57" s="16"/>
    </row>
    <row r="58" spans="1:9" x14ac:dyDescent="0.2">
      <c r="A58" s="26">
        <v>55</v>
      </c>
      <c r="B58" t="s">
        <v>156</v>
      </c>
      <c r="D58" s="16">
        <f>VLOOKUP(B58,'Uitslag 16Dec'!C:O,13,0)</f>
        <v>106.08655230789078</v>
      </c>
      <c r="E58" s="16">
        <f>VLOOKUP(B58,'Uitslag 13Jan'!C:O,13,0)</f>
        <v>103.63595349875985</v>
      </c>
      <c r="F58" s="16"/>
      <c r="H58" s="21">
        <f>SUM(C58:G58)</f>
        <v>209.72250580665064</v>
      </c>
      <c r="I58" s="16"/>
    </row>
    <row r="59" spans="1:9" x14ac:dyDescent="0.2">
      <c r="A59" s="26">
        <v>56</v>
      </c>
      <c r="B59" t="s">
        <v>173</v>
      </c>
      <c r="D59" s="16">
        <f>VLOOKUP(B59,'Uitslag 16Dec'!C:O,13,0)</f>
        <v>98.843266431599048</v>
      </c>
      <c r="E59" s="16">
        <f>VLOOKUP(B59,'Uitslag 13Jan'!C:O,13,0)</f>
        <v>109.31643778755335</v>
      </c>
      <c r="F59" s="16"/>
      <c r="H59" s="21">
        <f>SUM(C59:G59)</f>
        <v>208.15970421915239</v>
      </c>
      <c r="I59" s="16"/>
    </row>
    <row r="60" spans="1:9" x14ac:dyDescent="0.2">
      <c r="A60" s="26">
        <v>57</v>
      </c>
      <c r="B60" t="s">
        <v>69</v>
      </c>
      <c r="C60" s="16">
        <f>VLOOKUP(B60,'Uitslag 18Nov'!C:O,13,0)</f>
        <v>101.90908157546038</v>
      </c>
      <c r="D60" s="16"/>
      <c r="E60" s="16">
        <f>VLOOKUP(B60,'Uitslag 13Jan'!C:O,13,0)</f>
        <v>104.6888679477785</v>
      </c>
      <c r="F60" s="16"/>
      <c r="G60" s="16"/>
      <c r="H60" s="21">
        <f>SUM(C60:G60)</f>
        <v>206.59794952323887</v>
      </c>
      <c r="I60" s="16"/>
    </row>
    <row r="61" spans="1:9" x14ac:dyDescent="0.2">
      <c r="A61" s="26">
        <v>58</v>
      </c>
      <c r="B61" t="s">
        <v>62</v>
      </c>
      <c r="C61" s="16">
        <f>VLOOKUP(B61,'Uitslag 18Nov'!C:O,13,0)</f>
        <v>103.14633446554274</v>
      </c>
      <c r="D61" s="16">
        <f>VLOOKUP(B61,'Uitslag 16Dec'!C:O,13,0)</f>
        <v>101.84670892063393</v>
      </c>
      <c r="E61" s="16"/>
      <c r="F61" s="16"/>
      <c r="G61" s="16"/>
      <c r="H61" s="21">
        <f>SUM(C61:G61)</f>
        <v>204.99304338617668</v>
      </c>
      <c r="I61" s="16"/>
    </row>
    <row r="62" spans="1:9" x14ac:dyDescent="0.2">
      <c r="A62" s="26">
        <f>A61</f>
        <v>58</v>
      </c>
      <c r="B62" t="s">
        <v>67</v>
      </c>
      <c r="C62" s="16">
        <f>VLOOKUP(B62,'Uitslag 18Nov'!C:O,13,0)</f>
        <v>103.14633446554274</v>
      </c>
      <c r="D62" s="16">
        <f>VLOOKUP(B62,'Uitslag 16Dec'!C:O,13,0)</f>
        <v>101.84670892063393</v>
      </c>
      <c r="E62" s="16"/>
      <c r="F62" s="16"/>
      <c r="G62" s="16"/>
      <c r="H62" s="21">
        <f>SUM(C62:G62)</f>
        <v>204.99304338617668</v>
      </c>
      <c r="I62" s="16"/>
    </row>
    <row r="63" spans="1:9" x14ac:dyDescent="0.2">
      <c r="A63" s="26">
        <v>60</v>
      </c>
      <c r="B63" t="s">
        <v>161</v>
      </c>
      <c r="D63" s="16">
        <f>VLOOKUP(B63,'Uitslag 16Dec'!C:O,13,0)</f>
        <v>102.76752578286874</v>
      </c>
      <c r="E63" s="16">
        <f>VLOOKUP(B63,'Uitslag 13Jan'!C:O,13,0)</f>
        <v>101.54148678482755</v>
      </c>
      <c r="F63" s="16"/>
      <c r="H63" s="21">
        <f>SUM(C63:G63)</f>
        <v>204.3090125676963</v>
      </c>
      <c r="I63" s="16"/>
    </row>
    <row r="64" spans="1:9" x14ac:dyDescent="0.2">
      <c r="A64" s="26">
        <f>A63</f>
        <v>60</v>
      </c>
      <c r="B64" t="s">
        <v>162</v>
      </c>
      <c r="D64" s="16">
        <f>VLOOKUP(B64,'Uitslag 16Dec'!C:O,13,0)</f>
        <v>102.76752578286874</v>
      </c>
      <c r="E64" s="16">
        <f>VLOOKUP(B64,'Uitslag 13Jan'!C:O,13,0)</f>
        <v>101.54148678482755</v>
      </c>
      <c r="F64" s="16"/>
      <c r="H64" s="21">
        <f>SUM(C64:G64)</f>
        <v>204.3090125676963</v>
      </c>
      <c r="I64" s="16"/>
    </row>
    <row r="65" spans="1:9" x14ac:dyDescent="0.2">
      <c r="A65" s="26">
        <v>62</v>
      </c>
      <c r="B65" t="s">
        <v>63</v>
      </c>
      <c r="C65" s="16">
        <f>VLOOKUP(B65,'Uitslag 18Nov'!C:O,13,0)</f>
        <v>103.14633446554274</v>
      </c>
      <c r="D65" s="16"/>
      <c r="E65" s="16">
        <f>VLOOKUP(B65,'Uitslag 13Jan'!C:O,13,0)</f>
        <v>99.495333831451404</v>
      </c>
      <c r="F65" s="16"/>
      <c r="G65" s="16"/>
      <c r="H65" s="21">
        <f>SUM(C65:G65)</f>
        <v>202.64166829699414</v>
      </c>
      <c r="I65" s="16"/>
    </row>
    <row r="66" spans="1:9" x14ac:dyDescent="0.2">
      <c r="A66" s="26">
        <f>A65</f>
        <v>62</v>
      </c>
      <c r="B66" t="s">
        <v>65</v>
      </c>
      <c r="C66" s="16">
        <f>VLOOKUP(B66,'Uitslag 18Nov'!C:O,13,0)</f>
        <v>103.14633446554274</v>
      </c>
      <c r="D66" s="16"/>
      <c r="E66" s="16">
        <f>VLOOKUP(B66,'Uitslag 13Jan'!C:O,13,0)</f>
        <v>99.495333831451404</v>
      </c>
      <c r="F66" s="16"/>
      <c r="G66" s="16"/>
      <c r="H66" s="21">
        <f>SUM(C66:G66)</f>
        <v>202.64166829699414</v>
      </c>
      <c r="I66" s="16"/>
    </row>
    <row r="67" spans="1:9" x14ac:dyDescent="0.2">
      <c r="A67" s="26">
        <v>64</v>
      </c>
      <c r="B67" t="s">
        <v>55</v>
      </c>
      <c r="C67" s="16">
        <f>VLOOKUP(B67,'Uitslag 18Nov'!C:O,13,0)</f>
        <v>103.46706021809496</v>
      </c>
      <c r="D67" s="16">
        <f>VLOOKUP(B67,'Uitslag 16Dec'!C:O,13,0)</f>
        <v>98.843266431599048</v>
      </c>
      <c r="E67" s="16"/>
      <c r="F67" s="16"/>
      <c r="G67" s="16"/>
      <c r="H67" s="21">
        <f>SUM(C67:G67)</f>
        <v>202.31032664969399</v>
      </c>
      <c r="I67" s="16"/>
    </row>
    <row r="68" spans="1:9" x14ac:dyDescent="0.2">
      <c r="A68" s="26">
        <v>65</v>
      </c>
      <c r="B68" t="s">
        <v>165</v>
      </c>
      <c r="D68" s="16">
        <f>VLOOKUP(B68,'Uitslag 16Dec'!C:O,13,0)</f>
        <v>101.84670892063393</v>
      </c>
      <c r="E68" s="16">
        <f>VLOOKUP(B68,'Uitslag 13Jan'!C:O,13,0)</f>
        <v>99.495333831451404</v>
      </c>
      <c r="F68" s="16"/>
      <c r="H68" s="21">
        <f>SUM(C68:G68)</f>
        <v>201.34204275208532</v>
      </c>
      <c r="I68" s="16"/>
    </row>
    <row r="69" spans="1:9" x14ac:dyDescent="0.2">
      <c r="A69" s="26">
        <f>A68</f>
        <v>65</v>
      </c>
      <c r="B69" t="s">
        <v>166</v>
      </c>
      <c r="D69" s="16">
        <f>VLOOKUP(B69,'Uitslag 16Dec'!C:O,13,0)</f>
        <v>101.84670892063393</v>
      </c>
      <c r="E69" s="16">
        <f>VLOOKUP(B69,'Uitslag 13Jan'!C:O,13,0)</f>
        <v>99.495333831451404</v>
      </c>
      <c r="F69" s="16"/>
      <c r="H69" s="21">
        <f>SUM(C69:G69)</f>
        <v>201.34204275208532</v>
      </c>
      <c r="I69" s="16"/>
    </row>
    <row r="70" spans="1:9" x14ac:dyDescent="0.2">
      <c r="A70" s="26">
        <v>67</v>
      </c>
      <c r="B70" t="s">
        <v>57</v>
      </c>
      <c r="C70" s="16">
        <f>VLOOKUP(B70,'Uitslag 18Nov'!C:O,13,0)</f>
        <v>103.46706021809496</v>
      </c>
      <c r="D70" s="16">
        <f>VLOOKUP(B70,'Uitslag 16Dec'!C:O,13,0)</f>
        <v>97.612739773260515</v>
      </c>
      <c r="E70" s="16"/>
      <c r="F70" s="16"/>
      <c r="G70" s="16"/>
      <c r="H70" s="21">
        <f>SUM(C70:G70)</f>
        <v>201.07979999135546</v>
      </c>
      <c r="I70" s="16"/>
    </row>
    <row r="71" spans="1:9" x14ac:dyDescent="0.2">
      <c r="A71" s="26">
        <v>68</v>
      </c>
      <c r="B71" t="s">
        <v>106</v>
      </c>
      <c r="C71" s="16">
        <f>VLOOKUP(B71,'Uitslag 18Nov'!C:O,13,0)</f>
        <v>96.258185725164864</v>
      </c>
      <c r="D71" s="16"/>
      <c r="E71" s="16"/>
      <c r="F71" s="16">
        <f>VLOOKUP(B71,'Uitslag HEK'!A:D,4,0)</f>
        <v>102.56724738627578</v>
      </c>
      <c r="G71" s="16"/>
      <c r="H71" s="21">
        <f>SUM(C71:G71)</f>
        <v>198.82543311144065</v>
      </c>
      <c r="I71" s="16"/>
    </row>
    <row r="72" spans="1:9" x14ac:dyDescent="0.2">
      <c r="A72" s="26">
        <v>69</v>
      </c>
      <c r="B72" t="s">
        <v>169</v>
      </c>
      <c r="D72" s="16">
        <f>VLOOKUP(B72,'Uitslag 16Dec'!C:O,13,0)</f>
        <v>100</v>
      </c>
      <c r="E72" s="16"/>
      <c r="F72" s="16">
        <f>VLOOKUP(B72,'Uitslag HEK'!A:D,4,0)</f>
        <v>98.631895518865392</v>
      </c>
      <c r="H72" s="21">
        <f>SUM(C72:G72)</f>
        <v>198.63189551886541</v>
      </c>
      <c r="I72" s="16"/>
    </row>
    <row r="73" spans="1:9" x14ac:dyDescent="0.2">
      <c r="A73" s="26">
        <v>70</v>
      </c>
      <c r="B73" t="s">
        <v>82</v>
      </c>
      <c r="C73" s="16">
        <f>VLOOKUP(B73,'Uitslag 18Nov'!C:O,13,0)</f>
        <v>100.65943237174636</v>
      </c>
      <c r="D73" s="16">
        <f>VLOOKUP(B73,'Uitslag 16Dec'!C:O,13,0)</f>
        <v>96.778200914188545</v>
      </c>
      <c r="E73" s="16"/>
      <c r="F73" s="16"/>
      <c r="G73" s="16"/>
      <c r="H73" s="21">
        <f>SUM(C73:G73)</f>
        <v>197.43763328593491</v>
      </c>
      <c r="I73" s="16"/>
    </row>
    <row r="74" spans="1:9" x14ac:dyDescent="0.2">
      <c r="A74" s="26">
        <v>71</v>
      </c>
      <c r="B74" t="s">
        <v>121</v>
      </c>
      <c r="C74" s="16">
        <f>VLOOKUP(B74,'Uitslag 18Nov'!C:O,13,0)</f>
        <v>94.897816100769944</v>
      </c>
      <c r="D74" s="16">
        <f>VLOOKUP(B74,'Uitslag 16Dec'!C:O,13,0)</f>
        <v>100</v>
      </c>
      <c r="E74" s="16"/>
      <c r="F74" s="16"/>
      <c r="G74" s="16"/>
      <c r="H74" s="21">
        <f>SUM(C74:G74)</f>
        <v>194.89781610076994</v>
      </c>
      <c r="I74" s="16"/>
    </row>
    <row r="75" spans="1:9" x14ac:dyDescent="0.2">
      <c r="A75" s="26">
        <v>72</v>
      </c>
      <c r="B75" t="s">
        <v>112</v>
      </c>
      <c r="C75" s="16">
        <f>VLOOKUP(B75,'Uitslag 18Nov'!C:O,13,0)</f>
        <v>95.744615969117277</v>
      </c>
      <c r="D75" s="16">
        <f>VLOOKUP(B75,'Uitslag 16Dec'!C:O,13,0)</f>
        <v>96.73880518947756</v>
      </c>
      <c r="E75" s="16"/>
      <c r="F75" s="16"/>
      <c r="G75" s="16"/>
      <c r="H75" s="21">
        <f>SUM(C75:G75)</f>
        <v>192.48342115859484</v>
      </c>
      <c r="I75" s="16"/>
    </row>
    <row r="76" spans="1:9" x14ac:dyDescent="0.2">
      <c r="A76" s="26">
        <v>73</v>
      </c>
      <c r="B76" t="s">
        <v>123</v>
      </c>
      <c r="C76" s="16">
        <f>VLOOKUP(B76,'Uitslag 18Nov'!C:O,13,0)</f>
        <v>94.897816100769944</v>
      </c>
      <c r="D76" s="16">
        <f>VLOOKUP(B76,'Uitslag 16Dec'!C:O,13,0)</f>
        <v>96.917538972373293</v>
      </c>
      <c r="E76" s="16"/>
      <c r="F76" s="16"/>
      <c r="G76" s="16"/>
      <c r="H76" s="21">
        <f>SUM(C76:G76)</f>
        <v>191.81535507314322</v>
      </c>
      <c r="I76" s="16"/>
    </row>
    <row r="77" spans="1:9" x14ac:dyDescent="0.2">
      <c r="A77" s="26">
        <v>74</v>
      </c>
      <c r="B77" t="s">
        <v>180</v>
      </c>
      <c r="D77" s="16">
        <f>VLOOKUP(B77,'Uitslag 16Dec'!C:O,13,0)</f>
        <v>91.20993025695725</v>
      </c>
      <c r="E77" s="16"/>
      <c r="F77" s="16">
        <f>VLOOKUP(B77,'Uitslag HEK'!A:D,4,0)</f>
        <v>100.54530693635699</v>
      </c>
      <c r="H77" s="21">
        <f>SUM(C77:G77)</f>
        <v>191.75523719331426</v>
      </c>
      <c r="I77" s="16"/>
    </row>
    <row r="78" spans="1:9" x14ac:dyDescent="0.2">
      <c r="A78" s="26">
        <v>75</v>
      </c>
      <c r="B78" t="s">
        <v>128</v>
      </c>
      <c r="C78" s="16">
        <f>VLOOKUP(B78,'Uitslag 18Nov'!C:O,13,0)</f>
        <v>92.410495521608752</v>
      </c>
      <c r="D78" s="16">
        <f>VLOOKUP(B78,'Uitslag 16Dec'!C:O,13,0)</f>
        <v>98.950564699178585</v>
      </c>
      <c r="E78" s="16"/>
      <c r="F78" s="16"/>
      <c r="G78" s="16"/>
      <c r="H78" s="21">
        <f>SUM(C78:G78)</f>
        <v>191.36106022078735</v>
      </c>
      <c r="I78" s="16"/>
    </row>
    <row r="79" spans="1:9" x14ac:dyDescent="0.2">
      <c r="A79" s="26">
        <v>76</v>
      </c>
      <c r="B79" t="s">
        <v>80</v>
      </c>
      <c r="C79" s="16">
        <f>VLOOKUP(B79,'Uitslag 18Nov'!C:O,13,0)</f>
        <v>100.65943237174636</v>
      </c>
      <c r="D79" s="16"/>
      <c r="E79" s="16">
        <f>VLOOKUP(B79,'Uitslag 13Jan'!C:O,13,0)</f>
        <v>87.205127861202698</v>
      </c>
      <c r="F79" s="16"/>
      <c r="G79" s="16"/>
      <c r="H79" s="21">
        <f>SUM(C79:G79)</f>
        <v>187.86456023294906</v>
      </c>
      <c r="I79" s="16"/>
    </row>
    <row r="80" spans="1:9" x14ac:dyDescent="0.2">
      <c r="A80" s="26">
        <f>A79</f>
        <v>76</v>
      </c>
      <c r="B80" t="s">
        <v>81</v>
      </c>
      <c r="C80" s="16">
        <f>VLOOKUP(B80,'Uitslag 18Nov'!C:O,13,0)</f>
        <v>100.65943237174636</v>
      </c>
      <c r="D80" s="16"/>
      <c r="E80" s="16">
        <f>VLOOKUP(B80,'Uitslag 13Jan'!C:O,13,0)</f>
        <v>87.205127861202698</v>
      </c>
      <c r="F80" s="16"/>
      <c r="G80" s="16"/>
      <c r="H80" s="21">
        <f>SUM(C80:G80)</f>
        <v>187.86456023294906</v>
      </c>
      <c r="I80" s="16"/>
    </row>
    <row r="81" spans="1:9" x14ac:dyDescent="0.2">
      <c r="A81" s="26">
        <v>78</v>
      </c>
      <c r="B81" t="s">
        <v>174</v>
      </c>
      <c r="D81" s="16">
        <f>VLOOKUP(B81,'Uitslag 16Dec'!C:O,13,0)</f>
        <v>98.746834097401702</v>
      </c>
      <c r="E81" s="16">
        <f>VLOOKUP(B81,'Uitslag 13Jan'!C:O,13,0)</f>
        <v>88.149335029836337</v>
      </c>
      <c r="F81" s="16"/>
      <c r="H81" s="21">
        <f>SUM(C81:G81)</f>
        <v>186.89616912723804</v>
      </c>
      <c r="I81" s="16"/>
    </row>
    <row r="82" spans="1:9" x14ac:dyDescent="0.2">
      <c r="A82" s="26">
        <v>79</v>
      </c>
      <c r="B82" t="s">
        <v>177</v>
      </c>
      <c r="D82" s="16">
        <f>VLOOKUP(B82,'Uitslag 16Dec'!C:O,13,0)</f>
        <v>96.778200914188545</v>
      </c>
      <c r="E82" s="16">
        <f>VLOOKUP(B82,'Uitslag 13Jan'!C:O,13,0)</f>
        <v>87.205127861202698</v>
      </c>
      <c r="F82" s="16"/>
      <c r="H82" s="21">
        <f>SUM(C82:G82)</f>
        <v>183.98332877539124</v>
      </c>
      <c r="I82" s="16"/>
    </row>
    <row r="83" spans="1:9" x14ac:dyDescent="0.2">
      <c r="A83" s="26">
        <v>80</v>
      </c>
      <c r="B83" t="s">
        <v>122</v>
      </c>
      <c r="C83" s="16">
        <f>VLOOKUP(B83,'Uitslag 18Nov'!C:O,13,0)</f>
        <v>94.897816100769944</v>
      </c>
      <c r="D83" s="16">
        <f>VLOOKUP(B83,'Uitslag 16Dec'!C:O,13,0)</f>
        <v>87.607605844447832</v>
      </c>
      <c r="E83" s="16"/>
      <c r="F83" s="16"/>
      <c r="G83" s="16"/>
      <c r="H83" s="21">
        <f>SUM(C83:G83)</f>
        <v>182.50542194521779</v>
      </c>
      <c r="I83" s="16"/>
    </row>
    <row r="84" spans="1:9" x14ac:dyDescent="0.2">
      <c r="A84" s="26">
        <v>81</v>
      </c>
      <c r="B84" t="s">
        <v>181</v>
      </c>
      <c r="D84" s="16">
        <f>VLOOKUP(B84,'Uitslag 16Dec'!C:O,13,0)</f>
        <v>88.871733506589052</v>
      </c>
      <c r="E84" s="16">
        <f>VLOOKUP(B84,'Uitslag 13Jan'!C:O,13,0)</f>
        <v>93.336507500721311</v>
      </c>
      <c r="F84" s="16"/>
      <c r="H84" s="21">
        <f>SUM(C84:G84)</f>
        <v>182.20824100731036</v>
      </c>
      <c r="I84" s="16"/>
    </row>
    <row r="85" spans="1:9" x14ac:dyDescent="0.2">
      <c r="A85" s="26">
        <f>A84</f>
        <v>81</v>
      </c>
      <c r="B85" t="s">
        <v>182</v>
      </c>
      <c r="D85" s="16">
        <f>VLOOKUP(B85,'Uitslag 16Dec'!C:O,13,0)</f>
        <v>88.871733506589052</v>
      </c>
      <c r="E85" s="16">
        <f>VLOOKUP(B85,'Uitslag 13Jan'!C:O,13,0)</f>
        <v>93.336507500721311</v>
      </c>
      <c r="F85" s="16"/>
      <c r="H85" s="21">
        <f>SUM(C85:G85)</f>
        <v>182.20824100731036</v>
      </c>
      <c r="I85" s="16"/>
    </row>
    <row r="86" spans="1:9" x14ac:dyDescent="0.2">
      <c r="A86" s="26">
        <v>83</v>
      </c>
      <c r="B86" t="s">
        <v>205</v>
      </c>
      <c r="E86" s="16">
        <f>VLOOKUP(B86,'Uitslag 13Jan'!C:O,13,0)</f>
        <v>83.85873107943695</v>
      </c>
      <c r="F86" s="16">
        <f>VLOOKUP(B86,'Uitslag HEK'!A:D,4,0)</f>
        <v>96.052005960593277</v>
      </c>
      <c r="H86" s="21">
        <f>SUM(C86:G86)</f>
        <v>179.91073704003023</v>
      </c>
      <c r="I86" s="16"/>
    </row>
    <row r="87" spans="1:9" x14ac:dyDescent="0.2">
      <c r="A87" s="26">
        <v>84</v>
      </c>
      <c r="B87" t="s">
        <v>131</v>
      </c>
      <c r="C87" s="16">
        <f>VLOOKUP(B87,'Uitslag 18Nov'!C:O,13,0)</f>
        <v>84.81444561389003</v>
      </c>
      <c r="D87" s="16"/>
      <c r="E87" s="16"/>
      <c r="F87" s="16">
        <f>VLOOKUP(B87,'Uitslag HEK'!A:D,4,0)</f>
        <v>94.446016760388716</v>
      </c>
      <c r="G87" s="16"/>
      <c r="H87" s="21">
        <f>SUM(C87:G87)</f>
        <v>179.26046237427875</v>
      </c>
      <c r="I87" s="16"/>
    </row>
    <row r="88" spans="1:9" x14ac:dyDescent="0.2">
      <c r="A88" s="26">
        <v>85</v>
      </c>
      <c r="B88" t="s">
        <v>143</v>
      </c>
      <c r="C88" s="16">
        <f>VLOOKUP(B88,'Uitslag 18Nov'!C:O,13,0)</f>
        <v>74.266024952262057</v>
      </c>
      <c r="D88" s="16">
        <f>VLOOKUP(B88,'Uitslag 16Dec'!C:O,13,0)</f>
        <v>96.917538972373293</v>
      </c>
      <c r="E88" s="16"/>
      <c r="F88" s="16"/>
      <c r="G88" s="16"/>
      <c r="H88" s="21">
        <f>SUM(C88:G88)</f>
        <v>171.18356392463534</v>
      </c>
      <c r="I88" s="16"/>
    </row>
    <row r="89" spans="1:9" x14ac:dyDescent="0.2">
      <c r="A89" s="26">
        <v>86</v>
      </c>
      <c r="B89" t="s">
        <v>144</v>
      </c>
      <c r="C89" s="16">
        <f>VLOOKUP(B89,'Uitslag 18Nov'!C:O,13,0)</f>
        <v>74.266024952262057</v>
      </c>
      <c r="D89" s="16">
        <f>VLOOKUP(B89,'Uitslag 16Dec'!C:O,13,0)</f>
        <v>80.568352342832057</v>
      </c>
      <c r="E89" s="16"/>
      <c r="F89" s="16"/>
      <c r="G89" s="16"/>
      <c r="H89" s="21">
        <f>SUM(C89:G89)</f>
        <v>154.8343772950941</v>
      </c>
      <c r="I89" s="16"/>
    </row>
    <row r="90" spans="1:9" x14ac:dyDescent="0.2">
      <c r="A90" s="26">
        <v>87</v>
      </c>
      <c r="B90" t="s">
        <v>27</v>
      </c>
      <c r="C90" s="16">
        <f>VLOOKUP(B90,'Uitslag 18Nov'!C:O,13,0)</f>
        <v>110</v>
      </c>
      <c r="D90" s="16"/>
      <c r="E90" s="16"/>
      <c r="F90" s="16"/>
      <c r="G90" s="16"/>
      <c r="H90" s="21">
        <f>SUM(C90:G90)</f>
        <v>110</v>
      </c>
    </row>
    <row r="91" spans="1:9" x14ac:dyDescent="0.2">
      <c r="A91" s="26">
        <v>88</v>
      </c>
      <c r="B91" t="s">
        <v>206</v>
      </c>
      <c r="F91" s="16">
        <f>VLOOKUP(B91,'Uitslag HEK'!A:D,4,0)</f>
        <v>106.97727357657465</v>
      </c>
      <c r="H91" s="21">
        <f>SUM(C91:G91)</f>
        <v>106.97727357657465</v>
      </c>
    </row>
    <row r="92" spans="1:9" x14ac:dyDescent="0.2">
      <c r="A92" s="26">
        <v>89</v>
      </c>
      <c r="B92" t="s">
        <v>191</v>
      </c>
      <c r="E92" s="16">
        <f>VLOOKUP(B92,'Uitslag 13Jan'!C:O,13,0)</f>
        <v>104.6888679477785</v>
      </c>
      <c r="F92" s="16"/>
      <c r="H92" s="21">
        <f>SUM(C92:G92)</f>
        <v>104.6888679477785</v>
      </c>
    </row>
    <row r="93" spans="1:9" x14ac:dyDescent="0.2">
      <c r="A93" s="26">
        <f>A92</f>
        <v>89</v>
      </c>
      <c r="B93" t="s">
        <v>192</v>
      </c>
      <c r="E93" s="16">
        <f>VLOOKUP(B93,'Uitslag 13Jan'!C:O,13,0)</f>
        <v>104.6888679477785</v>
      </c>
      <c r="F93" s="16"/>
      <c r="H93" s="21">
        <f>SUM(C93:G93)</f>
        <v>104.6888679477785</v>
      </c>
    </row>
    <row r="94" spans="1:9" x14ac:dyDescent="0.2">
      <c r="A94" s="26">
        <v>91</v>
      </c>
      <c r="B94" t="s">
        <v>194</v>
      </c>
      <c r="E94" s="16">
        <f>VLOOKUP(B94,'Uitslag 13Jan'!C:O,13,0)</f>
        <v>103.63595349875985</v>
      </c>
      <c r="F94" s="16"/>
      <c r="H94" s="21">
        <f>SUM(C94:G94)</f>
        <v>103.63595349875985</v>
      </c>
    </row>
    <row r="95" spans="1:9" x14ac:dyDescent="0.2">
      <c r="A95" s="26">
        <f>A94</f>
        <v>91</v>
      </c>
      <c r="B95" t="s">
        <v>195</v>
      </c>
      <c r="E95" s="16">
        <f>VLOOKUP(B95,'Uitslag 13Jan'!C:O,13,0)</f>
        <v>103.63595349875985</v>
      </c>
      <c r="F95" s="16"/>
      <c r="H95" s="21">
        <f>SUM(C95:G95)</f>
        <v>103.63595349875985</v>
      </c>
    </row>
    <row r="96" spans="1:9" x14ac:dyDescent="0.2">
      <c r="A96" s="26">
        <v>93</v>
      </c>
      <c r="B96" t="s">
        <v>66</v>
      </c>
      <c r="C96" s="16">
        <f>VLOOKUP(B96,'Uitslag 18Nov'!C:O,13,0)</f>
        <v>103.14633446554274</v>
      </c>
      <c r="D96" s="16"/>
      <c r="E96" s="16"/>
      <c r="F96" s="16"/>
      <c r="G96" s="16"/>
      <c r="H96" s="21">
        <f>SUM(C96:G96)</f>
        <v>103.14633446554274</v>
      </c>
    </row>
    <row r="97" spans="1:8" x14ac:dyDescent="0.2">
      <c r="A97" s="26">
        <v>94</v>
      </c>
      <c r="B97" t="s">
        <v>158</v>
      </c>
      <c r="D97" s="16">
        <f>VLOOKUP(B97,'Uitslag 16Dec'!C:O,13,0)</f>
        <v>102.8087679552946</v>
      </c>
      <c r="E97" s="16"/>
      <c r="F97" s="16"/>
      <c r="H97" s="21">
        <f>SUM(C97:G97)</f>
        <v>102.8087679552946</v>
      </c>
    </row>
    <row r="98" spans="1:8" x14ac:dyDescent="0.2">
      <c r="A98" s="26">
        <f>A97</f>
        <v>94</v>
      </c>
      <c r="B98" t="s">
        <v>159</v>
      </c>
      <c r="D98" s="16">
        <f>VLOOKUP(B98,'Uitslag 16Dec'!C:O,13,0)</f>
        <v>102.8087679552946</v>
      </c>
      <c r="E98" s="16"/>
      <c r="F98" s="16"/>
      <c r="H98" s="21">
        <f>SUM(C98:G98)</f>
        <v>102.8087679552946</v>
      </c>
    </row>
    <row r="99" spans="1:8" x14ac:dyDescent="0.2">
      <c r="A99" s="26">
        <f>A98</f>
        <v>94</v>
      </c>
      <c r="B99" t="s">
        <v>160</v>
      </c>
      <c r="D99" s="16">
        <f>VLOOKUP(B99,'Uitslag 16Dec'!C:O,13,0)</f>
        <v>102.8087679552946</v>
      </c>
      <c r="E99" s="16"/>
      <c r="F99" s="16"/>
      <c r="H99" s="21">
        <f>SUM(C99:G99)</f>
        <v>102.8087679552946</v>
      </c>
    </row>
    <row r="100" spans="1:8" x14ac:dyDescent="0.2">
      <c r="A100" s="26">
        <v>97</v>
      </c>
      <c r="B100" t="s">
        <v>163</v>
      </c>
      <c r="D100" s="16">
        <f>VLOOKUP(B100,'Uitslag 16Dec'!C:O,13,0)</f>
        <v>102.76752578286874</v>
      </c>
      <c r="E100" s="16"/>
      <c r="F100" s="16"/>
      <c r="H100" s="21">
        <f>SUM(C100:G100)</f>
        <v>102.76752578286874</v>
      </c>
    </row>
    <row r="101" spans="1:8" x14ac:dyDescent="0.2">
      <c r="A101" s="26">
        <v>98</v>
      </c>
      <c r="B101" t="s">
        <v>71</v>
      </c>
      <c r="C101" s="16">
        <f>VLOOKUP(B101,'Uitslag 18Nov'!C:O,13,0)</f>
        <v>101.90908157546038</v>
      </c>
      <c r="D101" s="16"/>
      <c r="E101" s="16"/>
      <c r="F101" s="16"/>
      <c r="G101" s="16"/>
      <c r="H101" s="21">
        <f>SUM(C101:G101)</f>
        <v>101.90908157546038</v>
      </c>
    </row>
    <row r="102" spans="1:8" x14ac:dyDescent="0.2">
      <c r="A102" s="26">
        <f>A101</f>
        <v>98</v>
      </c>
      <c r="B102" t="s">
        <v>73</v>
      </c>
      <c r="C102" s="16">
        <f>VLOOKUP(B102,'Uitslag 18Nov'!C:O,13,0)</f>
        <v>101.90908157546038</v>
      </c>
      <c r="D102" s="16"/>
      <c r="E102" s="16"/>
      <c r="F102" s="16"/>
      <c r="G102" s="16"/>
      <c r="H102" s="21">
        <f>SUM(C102:G102)</f>
        <v>101.90908157546038</v>
      </c>
    </row>
    <row r="103" spans="1:8" x14ac:dyDescent="0.2">
      <c r="A103" s="26">
        <v>100</v>
      </c>
      <c r="B103" t="s">
        <v>164</v>
      </c>
      <c r="D103" s="16">
        <f>VLOOKUP(B103,'Uitslag 16Dec'!C:O,13,0)</f>
        <v>101.84670892063393</v>
      </c>
      <c r="E103" s="16"/>
      <c r="F103" s="16"/>
      <c r="H103" s="21">
        <f>SUM(C103:G103)</f>
        <v>101.84670892063393</v>
      </c>
    </row>
    <row r="104" spans="1:8" x14ac:dyDescent="0.2">
      <c r="A104" s="26">
        <v>101</v>
      </c>
      <c r="B104" t="s">
        <v>196</v>
      </c>
      <c r="E104" s="16">
        <f>VLOOKUP(B104,'Uitslag 13Jan'!C:O,13,0)</f>
        <v>101.54148678482755</v>
      </c>
      <c r="F104" s="16"/>
      <c r="H104" s="21">
        <f>SUM(C104:G104)</f>
        <v>101.54148678482755</v>
      </c>
    </row>
    <row r="105" spans="1:8" x14ac:dyDescent="0.2">
      <c r="A105" s="26">
        <v>102</v>
      </c>
      <c r="B105" t="s">
        <v>208</v>
      </c>
      <c r="F105" s="16">
        <f>VLOOKUP(B105,'Uitslag HEK'!A:D,4,0)</f>
        <v>101.17213522779487</v>
      </c>
      <c r="H105" s="21">
        <f>SUM(C105:G105)</f>
        <v>101.17213522779487</v>
      </c>
    </row>
    <row r="106" spans="1:8" x14ac:dyDescent="0.2">
      <c r="A106" s="26">
        <v>103</v>
      </c>
      <c r="B106" t="s">
        <v>197</v>
      </c>
      <c r="E106" s="16">
        <f>VLOOKUP(B106,'Uitslag 13Jan'!C:O,13,0)</f>
        <v>100.63836891587707</v>
      </c>
      <c r="F106" s="16"/>
      <c r="H106" s="21">
        <f>SUM(C106:G106)</f>
        <v>100.63836891587707</v>
      </c>
    </row>
    <row r="107" spans="1:8" x14ac:dyDescent="0.2">
      <c r="A107" s="26">
        <v>104</v>
      </c>
      <c r="B107" t="s">
        <v>98</v>
      </c>
      <c r="C107" s="16">
        <f>VLOOKUP(B107,'Uitslag 18Nov'!C:O,13,0)</f>
        <v>99.696863479161522</v>
      </c>
      <c r="D107" s="16"/>
      <c r="E107" s="16"/>
      <c r="F107" s="16"/>
      <c r="G107" s="16"/>
      <c r="H107" s="21">
        <f>SUM(C107:G107)</f>
        <v>99.696863479161522</v>
      </c>
    </row>
    <row r="108" spans="1:8" x14ac:dyDescent="0.2">
      <c r="A108" s="26">
        <f>A107</f>
        <v>104</v>
      </c>
      <c r="B108" t="s">
        <v>99</v>
      </c>
      <c r="C108" s="16">
        <f>VLOOKUP(B108,'Uitslag 18Nov'!C:O,13,0)</f>
        <v>99.696863479161522</v>
      </c>
      <c r="D108" s="16"/>
      <c r="E108" s="16"/>
      <c r="F108" s="16"/>
      <c r="G108" s="16"/>
      <c r="H108" s="21">
        <f>SUM(C108:G108)</f>
        <v>99.696863479161522</v>
      </c>
    </row>
    <row r="109" spans="1:8" x14ac:dyDescent="0.2">
      <c r="A109" s="26">
        <f>A108</f>
        <v>104</v>
      </c>
      <c r="B109" t="s">
        <v>101</v>
      </c>
      <c r="C109" s="16">
        <f>VLOOKUP(B109,'Uitslag 18Nov'!C:O,13,0)</f>
        <v>99.696863479161522</v>
      </c>
      <c r="D109" s="16"/>
      <c r="E109" s="16"/>
      <c r="F109" s="16"/>
      <c r="G109" s="16"/>
      <c r="H109" s="21">
        <f>SUM(C109:G109)</f>
        <v>99.696863479161522</v>
      </c>
    </row>
    <row r="110" spans="1:8" x14ac:dyDescent="0.2">
      <c r="A110" s="26">
        <v>107</v>
      </c>
      <c r="B110" t="s">
        <v>198</v>
      </c>
      <c r="E110" s="16">
        <f>VLOOKUP(B110,'Uitslag 13Jan'!C:O,13,0)</f>
        <v>99.495333831451404</v>
      </c>
      <c r="F110" s="16"/>
      <c r="H110" s="21">
        <f>SUM(C110:G110)</f>
        <v>99.495333831451404</v>
      </c>
    </row>
    <row r="111" spans="1:8" x14ac:dyDescent="0.2">
      <c r="A111" s="26">
        <v>108</v>
      </c>
      <c r="B111" t="s">
        <v>170</v>
      </c>
      <c r="D111" s="16">
        <f>VLOOKUP(B111,'Uitslag 16Dec'!C:O,13,0)</f>
        <v>99.303549377417767</v>
      </c>
      <c r="E111" s="16"/>
      <c r="F111" s="16"/>
      <c r="H111" s="21">
        <f>SUM(C111:G111)</f>
        <v>99.303549377417767</v>
      </c>
    </row>
    <row r="112" spans="1:8" x14ac:dyDescent="0.2">
      <c r="A112" s="26">
        <v>109</v>
      </c>
      <c r="B112" t="s">
        <v>175</v>
      </c>
      <c r="D112" s="16">
        <f>VLOOKUP(B112,'Uitslag 16Dec'!C:O,13,0)</f>
        <v>97.612739773260515</v>
      </c>
      <c r="E112" s="16"/>
      <c r="F112" s="16"/>
      <c r="H112" s="21">
        <f>SUM(C112:G112)</f>
        <v>97.612739773260515</v>
      </c>
    </row>
    <row r="113" spans="1:8" x14ac:dyDescent="0.2">
      <c r="A113" s="26">
        <v>110</v>
      </c>
      <c r="B113" t="s">
        <v>209</v>
      </c>
      <c r="F113" s="16">
        <f>VLOOKUP(B113,'Uitslag HEK'!A:D,4,0)</f>
        <v>97.546320745845449</v>
      </c>
      <c r="H113" s="21">
        <f>SUM(C113:G113)</f>
        <v>97.546320745845449</v>
      </c>
    </row>
    <row r="114" spans="1:8" x14ac:dyDescent="0.2">
      <c r="A114" s="26">
        <v>111</v>
      </c>
      <c r="B114" t="s">
        <v>178</v>
      </c>
      <c r="D114" s="16">
        <f>VLOOKUP(B114,'Uitslag 16Dec'!C:O,13,0)</f>
        <v>96.778200914188545</v>
      </c>
      <c r="E114" s="16"/>
      <c r="F114" s="16"/>
      <c r="H114" s="21">
        <f>SUM(C114:G114)</f>
        <v>96.778200914188545</v>
      </c>
    </row>
    <row r="115" spans="1:8" x14ac:dyDescent="0.2">
      <c r="A115" s="26">
        <v>112</v>
      </c>
      <c r="B115" t="s">
        <v>210</v>
      </c>
      <c r="F115" s="16">
        <f>VLOOKUP(B115,'Uitslag HEK'!A:D,4,0)</f>
        <v>96.107987100500836</v>
      </c>
      <c r="H115" s="21">
        <f>SUM(C115:G115)</f>
        <v>96.107987100500836</v>
      </c>
    </row>
    <row r="116" spans="1:8" x14ac:dyDescent="0.2">
      <c r="A116" s="26">
        <v>113</v>
      </c>
      <c r="B116" t="s">
        <v>113</v>
      </c>
      <c r="C116" s="16">
        <f>VLOOKUP(B116,'Uitslag 18Nov'!C:O,13,0)</f>
        <v>95.616531473893957</v>
      </c>
      <c r="D116" s="16"/>
      <c r="E116" s="16"/>
      <c r="F116" s="16"/>
      <c r="G116" s="16"/>
      <c r="H116" s="21">
        <f>SUM(C116:G116)</f>
        <v>95.616531473893957</v>
      </c>
    </row>
    <row r="117" spans="1:8" x14ac:dyDescent="0.2">
      <c r="A117" s="26">
        <v>114</v>
      </c>
      <c r="B117" t="s">
        <v>115</v>
      </c>
      <c r="C117" s="16">
        <f>VLOOKUP(B117,'Uitslag 18Nov'!C:O,13,0)</f>
        <v>95.044142725063892</v>
      </c>
      <c r="D117" s="16"/>
      <c r="E117" s="16"/>
      <c r="F117" s="16"/>
      <c r="G117" s="16"/>
      <c r="H117" s="21">
        <f>SUM(C117:G117)</f>
        <v>95.044142725063892</v>
      </c>
    </row>
    <row r="118" spans="1:8" x14ac:dyDescent="0.2">
      <c r="A118" s="26">
        <v>115</v>
      </c>
      <c r="B118" t="s">
        <v>117</v>
      </c>
      <c r="C118" s="16">
        <f>VLOOKUP(B118,'Uitslag 18Nov'!C:O,13,0)</f>
        <v>94.897816100769944</v>
      </c>
      <c r="D118" s="16"/>
      <c r="E118" s="16"/>
      <c r="F118" s="16"/>
      <c r="G118" s="16"/>
      <c r="H118" s="21">
        <f>SUM(C118:G118)</f>
        <v>94.897816100769944</v>
      </c>
    </row>
    <row r="119" spans="1:8" x14ac:dyDescent="0.2">
      <c r="A119" s="26">
        <f>A118</f>
        <v>115</v>
      </c>
      <c r="B119" t="s">
        <v>124</v>
      </c>
      <c r="C119" s="16">
        <f>VLOOKUP(B119,'Uitslag 18Nov'!C:O,13,0)</f>
        <v>94.897816100769944</v>
      </c>
      <c r="D119" s="16"/>
      <c r="E119" s="16"/>
      <c r="F119" s="16"/>
      <c r="G119" s="16"/>
      <c r="H119" s="21">
        <f>SUM(C119:G119)</f>
        <v>94.897816100769944</v>
      </c>
    </row>
    <row r="120" spans="1:8" x14ac:dyDescent="0.2">
      <c r="A120" s="26">
        <v>117</v>
      </c>
      <c r="B120" t="s">
        <v>125</v>
      </c>
      <c r="C120" s="16">
        <f>VLOOKUP(B120,'Uitslag 18Nov'!C:O,13,0)</f>
        <v>94.445561620006131</v>
      </c>
      <c r="D120" s="16"/>
      <c r="E120" s="16"/>
      <c r="F120" s="16"/>
      <c r="G120" s="16"/>
      <c r="H120" s="21">
        <f>SUM(C120:G120)</f>
        <v>94.445561620006131</v>
      </c>
    </row>
    <row r="121" spans="1:8" x14ac:dyDescent="0.2">
      <c r="A121" s="26">
        <v>118</v>
      </c>
      <c r="B121" t="s">
        <v>199</v>
      </c>
      <c r="E121" s="16">
        <f>VLOOKUP(B121,'Uitslag 13Jan'!C:O,13,0)</f>
        <v>93.336507500721311</v>
      </c>
      <c r="F121" s="16"/>
      <c r="H121" s="21">
        <f>SUM(C121:G121)</f>
        <v>93.336507500721311</v>
      </c>
    </row>
    <row r="122" spans="1:8" x14ac:dyDescent="0.2">
      <c r="A122" s="26">
        <v>119</v>
      </c>
      <c r="B122" t="s">
        <v>211</v>
      </c>
      <c r="F122" s="16">
        <f>VLOOKUP(B122,'Uitslag HEK'!A:D,4,0)</f>
        <v>93.077214964618889</v>
      </c>
      <c r="H122" s="21">
        <f>SUM(C122:G122)</f>
        <v>93.077214964618889</v>
      </c>
    </row>
    <row r="123" spans="1:8" x14ac:dyDescent="0.2">
      <c r="A123" s="26">
        <v>120</v>
      </c>
      <c r="B123" t="s">
        <v>212</v>
      </c>
      <c r="F123" s="16">
        <f>VLOOKUP(B123,'Uitslag HEK'!A:D,4,0)</f>
        <v>91.845729150419942</v>
      </c>
      <c r="H123" s="21">
        <f>SUM(C123:G123)</f>
        <v>91.845729150419942</v>
      </c>
    </row>
    <row r="124" spans="1:8" x14ac:dyDescent="0.2">
      <c r="A124" s="26">
        <v>121</v>
      </c>
      <c r="B124" t="s">
        <v>213</v>
      </c>
      <c r="F124" s="16">
        <f>VLOOKUP(B124,'Uitslag HEK'!A:D,4,0)</f>
        <v>91.006511662392427</v>
      </c>
      <c r="H124" s="21">
        <f>SUM(C124:G124)</f>
        <v>91.006511662392427</v>
      </c>
    </row>
    <row r="125" spans="1:8" x14ac:dyDescent="0.2">
      <c r="A125" s="26">
        <v>122</v>
      </c>
      <c r="B125" t="s">
        <v>200</v>
      </c>
      <c r="E125" s="16">
        <f>VLOOKUP(B125,'Uitslag 13Jan'!C:O,13,0)</f>
        <v>90.279611674770848</v>
      </c>
      <c r="F125" s="16"/>
      <c r="H125" s="21">
        <f>SUM(C125:G125)</f>
        <v>90.279611674770848</v>
      </c>
    </row>
    <row r="126" spans="1:8" x14ac:dyDescent="0.2">
      <c r="A126" s="26">
        <f>A125</f>
        <v>122</v>
      </c>
      <c r="B126" t="s">
        <v>201</v>
      </c>
      <c r="E126" s="16">
        <f>VLOOKUP(B126,'Uitslag 13Jan'!C:O,13,0)</f>
        <v>90.279611674770848</v>
      </c>
      <c r="F126" s="16"/>
      <c r="H126" s="21">
        <f>SUM(C126:G126)</f>
        <v>90.279611674770848</v>
      </c>
    </row>
    <row r="127" spans="1:8" x14ac:dyDescent="0.2">
      <c r="A127" s="26">
        <v>124</v>
      </c>
      <c r="B127" t="s">
        <v>204</v>
      </c>
      <c r="E127" s="16">
        <f>VLOOKUP(B127,'Uitslag 13Jan'!C:O,13,0)</f>
        <v>87.205127861202698</v>
      </c>
      <c r="F127" s="16"/>
      <c r="H127" s="21">
        <f>SUM(C127:G127)</f>
        <v>87.205127861202698</v>
      </c>
    </row>
    <row r="128" spans="1:8" x14ac:dyDescent="0.2">
      <c r="A128" s="26">
        <v>125</v>
      </c>
      <c r="B128" t="s">
        <v>133</v>
      </c>
      <c r="C128" s="16">
        <f>VLOOKUP(B128,'Uitslag 18Nov'!C:O,13,0)</f>
        <v>84.81444561389003</v>
      </c>
      <c r="D128" s="16"/>
      <c r="E128" s="16"/>
      <c r="F128" s="16"/>
      <c r="G128" s="16"/>
      <c r="H128" s="21">
        <f>SUM(C128:G128)</f>
        <v>84.81444561389003</v>
      </c>
    </row>
    <row r="129" spans="1:8" x14ac:dyDescent="0.2">
      <c r="A129" s="26">
        <v>126</v>
      </c>
      <c r="B129" t="s">
        <v>134</v>
      </c>
      <c r="C129" s="16">
        <f>VLOOKUP(B129,'Uitslag 18Nov'!C:O,13,0)</f>
        <v>83.299192403502019</v>
      </c>
      <c r="D129" s="16"/>
      <c r="E129" s="16"/>
      <c r="F129" s="16"/>
      <c r="G129" s="16"/>
      <c r="H129" s="21">
        <f>SUM(C129:G129)</f>
        <v>83.299192403502019</v>
      </c>
    </row>
    <row r="130" spans="1:8" x14ac:dyDescent="0.2">
      <c r="A130" s="26">
        <v>127</v>
      </c>
      <c r="B130" t="s">
        <v>184</v>
      </c>
      <c r="D130" s="16">
        <f>VLOOKUP(B130,'Uitslag 16Dec'!C:O,13,0)</f>
        <v>80.568352342832057</v>
      </c>
      <c r="E130" s="16"/>
      <c r="F130" s="16"/>
      <c r="H130" s="21">
        <f>SUM(C130:G130)</f>
        <v>80.568352342832057</v>
      </c>
    </row>
    <row r="131" spans="1:8" x14ac:dyDescent="0.2">
      <c r="A131" s="26">
        <v>128</v>
      </c>
      <c r="B131" t="s">
        <v>214</v>
      </c>
      <c r="F131" s="16">
        <f>VLOOKUP(B131,'Uitslag HEK'!A:D,4,0)</f>
        <v>74.84712192813555</v>
      </c>
      <c r="H131" s="21">
        <f>SUM(C131:G131)</f>
        <v>74.84712192813555</v>
      </c>
    </row>
    <row r="132" spans="1:8" x14ac:dyDescent="0.2">
      <c r="A132" s="26">
        <v>129</v>
      </c>
      <c r="B132" t="s">
        <v>149</v>
      </c>
      <c r="C132" s="16">
        <f>VLOOKUP(B132,'Uitslag 18Nov'!C:O,13,0)</f>
        <v>71.36205523845436</v>
      </c>
      <c r="D132" s="16"/>
      <c r="E132" s="16"/>
      <c r="F132" s="16"/>
      <c r="G132" s="16"/>
      <c r="H132" s="21">
        <f>SUM(C132:G132)</f>
        <v>71.36205523845436</v>
      </c>
    </row>
  </sheetData>
  <autoFilter ref="A3:H124" xr:uid="{3B5BB83B-20E3-4952-B579-EEE16C23D336}">
    <sortState ref="A4:H132">
      <sortCondition descending="1" ref="H3:H124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124F1-0EE0-43F4-94BB-B793C2611306}">
  <sheetPr>
    <tabColor indexed="13"/>
  </sheetPr>
  <dimension ref="A1:E37"/>
  <sheetViews>
    <sheetView topLeftCell="A5" workbookViewId="0">
      <selection activeCell="A37" sqref="A37"/>
    </sheetView>
  </sheetViews>
  <sheetFormatPr defaultRowHeight="12.75" x14ac:dyDescent="0.2"/>
  <cols>
    <col min="1" max="1" width="41.42578125" bestFit="1" customWidth="1"/>
    <col min="4" max="4" width="10.7109375" style="16" bestFit="1" customWidth="1"/>
  </cols>
  <sheetData>
    <row r="1" spans="1:5" x14ac:dyDescent="0.2">
      <c r="A1" t="s">
        <v>37</v>
      </c>
      <c r="B1">
        <v>5.4246117129694653</v>
      </c>
      <c r="C1">
        <v>3.0904101952161578</v>
      </c>
      <c r="D1" s="16">
        <v>110</v>
      </c>
      <c r="E1">
        <f>VLOOKUP(A1,Eindklassement!B:F,5,0)</f>
        <v>110</v>
      </c>
    </row>
    <row r="2" spans="1:5" x14ac:dyDescent="0.2">
      <c r="A2" t="s">
        <v>34</v>
      </c>
      <c r="B2">
        <v>8.8562179926017279</v>
      </c>
      <c r="C2">
        <v>3.147603633210029</v>
      </c>
      <c r="D2" s="16">
        <v>108.40701471142475</v>
      </c>
      <c r="E2">
        <f>VLOOKUP(A2,Eindklassement!B:F,5,0)</f>
        <v>108.40701471142475</v>
      </c>
    </row>
    <row r="3" spans="1:5" x14ac:dyDescent="0.2">
      <c r="A3" t="s">
        <v>18</v>
      </c>
      <c r="B3">
        <v>11.067022297023072</v>
      </c>
      <c r="C3">
        <v>3.1844503716170514</v>
      </c>
      <c r="D3" s="16">
        <v>107.38073767207878</v>
      </c>
      <c r="E3">
        <f>VLOOKUP(A3,Eindklassement!B:F,5,0)</f>
        <v>107.38073767207878</v>
      </c>
    </row>
    <row r="4" spans="1:5" x14ac:dyDescent="0.2">
      <c r="A4" t="s">
        <v>206</v>
      </c>
      <c r="B4">
        <v>11.936163985692673</v>
      </c>
      <c r="C4">
        <v>3.1989360664282112</v>
      </c>
      <c r="D4" s="16">
        <v>106.97727357657465</v>
      </c>
      <c r="E4">
        <f>VLOOKUP(A4,Eindklassement!B:F,5,0)</f>
        <v>106.97727357657465</v>
      </c>
    </row>
    <row r="5" spans="1:5" x14ac:dyDescent="0.2">
      <c r="A5" t="s">
        <v>139</v>
      </c>
      <c r="B5">
        <v>14.515529780005465</v>
      </c>
      <c r="C5">
        <v>3.2419254963334243</v>
      </c>
      <c r="D5" s="16">
        <v>105.77990667915925</v>
      </c>
      <c r="E5">
        <f>VLOOKUP(A5,Eindklassement!B:F,5,0)</f>
        <v>105.77990667915925</v>
      </c>
    </row>
    <row r="6" spans="1:5" x14ac:dyDescent="0.2">
      <c r="A6" t="s">
        <v>92</v>
      </c>
      <c r="B6">
        <v>16.114499353072944</v>
      </c>
      <c r="C6">
        <v>3.2685749892178824</v>
      </c>
      <c r="D6" s="16">
        <v>105.03764932233656</v>
      </c>
      <c r="E6">
        <f>VLOOKUP(A6,Eindklassement!B:F,5,0)</f>
        <v>105.03764932233656</v>
      </c>
    </row>
    <row r="7" spans="1:5" x14ac:dyDescent="0.2">
      <c r="A7" t="s">
        <v>171</v>
      </c>
      <c r="B7">
        <v>16.114499353072944</v>
      </c>
      <c r="C7">
        <v>3.2685749892178824</v>
      </c>
      <c r="D7" s="16">
        <v>105.03764932233656</v>
      </c>
      <c r="E7">
        <f>VLOOKUP(A7,Eindklassement!B:F,5,0)</f>
        <v>105.03764932233656</v>
      </c>
    </row>
    <row r="8" spans="1:5" x14ac:dyDescent="0.2">
      <c r="A8" t="s">
        <v>140</v>
      </c>
      <c r="B8">
        <v>17.72817603205911</v>
      </c>
      <c r="C8">
        <v>3.2954696005343185</v>
      </c>
      <c r="D8" s="16">
        <v>104.28856478271467</v>
      </c>
      <c r="E8">
        <f>VLOOKUP(A8,Eindklassement!B:F,5,0)</f>
        <v>104.28856478271467</v>
      </c>
    </row>
    <row r="9" spans="1:5" x14ac:dyDescent="0.2">
      <c r="A9" t="s">
        <v>100</v>
      </c>
      <c r="B9">
        <v>18.698634960163758</v>
      </c>
      <c r="C9">
        <v>3.3116439160027293</v>
      </c>
      <c r="D9" s="16">
        <v>103.83806823105232</v>
      </c>
      <c r="E9">
        <f>VLOOKUP(A9,Eindklassement!B:F,5,0)</f>
        <v>103.83806823105232</v>
      </c>
    </row>
    <row r="10" spans="1:5" x14ac:dyDescent="0.2">
      <c r="A10" t="s">
        <v>207</v>
      </c>
      <c r="B10">
        <v>20.524771442630197</v>
      </c>
      <c r="C10">
        <v>3.3420795240438368</v>
      </c>
      <c r="D10" s="16">
        <v>102.99035776707353</v>
      </c>
      <c r="E10">
        <f>VLOOKUP(A10,Eindklassement!B:F,5,0)</f>
        <v>102.99035776707353</v>
      </c>
    </row>
    <row r="11" spans="1:5" x14ac:dyDescent="0.2">
      <c r="A11" t="s">
        <v>106</v>
      </c>
      <c r="B11">
        <v>21.436235126655646</v>
      </c>
      <c r="C11">
        <v>3.3572705854442608</v>
      </c>
      <c r="D11" s="16">
        <v>102.56724738627578</v>
      </c>
      <c r="E11">
        <f>VLOOKUP(A11,Eindklassement!B:F,5,0)</f>
        <v>102.56724738627578</v>
      </c>
    </row>
    <row r="12" spans="1:5" x14ac:dyDescent="0.2">
      <c r="A12" t="s">
        <v>32</v>
      </c>
      <c r="B12">
        <v>22.964580921701412</v>
      </c>
      <c r="C12">
        <v>3.3827430153616902</v>
      </c>
      <c r="D12" s="16">
        <v>101.85777427981421</v>
      </c>
      <c r="E12">
        <f>VLOOKUP(A12,Eindklassement!B:F,5,0)</f>
        <v>101.85777427981421</v>
      </c>
    </row>
    <row r="13" spans="1:5" x14ac:dyDescent="0.2">
      <c r="A13" t="s">
        <v>83</v>
      </c>
      <c r="B13">
        <v>23.482368881277978</v>
      </c>
      <c r="C13">
        <v>3.3913728146879665</v>
      </c>
      <c r="D13" s="16">
        <v>101.61741203106133</v>
      </c>
      <c r="E13">
        <f>VLOOKUP(A13,Eindklassement!B:F,5,0)</f>
        <v>101.61741203106133</v>
      </c>
    </row>
    <row r="14" spans="1:5" x14ac:dyDescent="0.2">
      <c r="A14" t="s">
        <v>208</v>
      </c>
      <c r="B14">
        <v>24.44158343600273</v>
      </c>
      <c r="C14">
        <v>3.407359723933379</v>
      </c>
      <c r="D14" s="16">
        <v>101.17213522779487</v>
      </c>
      <c r="E14">
        <f>VLOOKUP(A14,Eindklassement!B:F,5,0)</f>
        <v>101.17213522779487</v>
      </c>
    </row>
    <row r="15" spans="1:5" x14ac:dyDescent="0.2">
      <c r="A15" t="s">
        <v>180</v>
      </c>
      <c r="B15">
        <v>25.791895906919052</v>
      </c>
      <c r="C15">
        <v>3.4298649317819843</v>
      </c>
      <c r="D15" s="16">
        <v>100.54530693635699</v>
      </c>
      <c r="E15">
        <f>VLOOKUP(A15,Eindklassement!B:F,5,0)</f>
        <v>100.54530693635699</v>
      </c>
    </row>
    <row r="16" spans="1:5" x14ac:dyDescent="0.2">
      <c r="A16" t="s">
        <v>118</v>
      </c>
      <c r="B16">
        <v>26.469715048848798</v>
      </c>
      <c r="C16">
        <v>3.4411619174808132</v>
      </c>
      <c r="D16" s="16">
        <v>100.23065664333897</v>
      </c>
      <c r="E16">
        <f>VLOOKUP(A16,Eindklassement!B:F,5,0)</f>
        <v>100.23065664333897</v>
      </c>
    </row>
    <row r="17" spans="1:5" x14ac:dyDescent="0.2">
      <c r="A17" t="s">
        <v>45</v>
      </c>
      <c r="B17">
        <v>26.728723628297416</v>
      </c>
      <c r="C17">
        <v>3.4454787271382901</v>
      </c>
      <c r="D17" s="16">
        <v>100.11042232067635</v>
      </c>
      <c r="E17">
        <f>VLOOKUP(A17,Eindklassement!B:F,5,0)</f>
        <v>100.11042232067635</v>
      </c>
    </row>
    <row r="18" spans="1:5" x14ac:dyDescent="0.2">
      <c r="A18" t="s">
        <v>46</v>
      </c>
      <c r="B18">
        <v>26.728723628297416</v>
      </c>
      <c r="C18">
        <v>3.4454787271382901</v>
      </c>
      <c r="D18" s="16">
        <v>100.11042232067635</v>
      </c>
      <c r="E18">
        <f>VLOOKUP(A18,Eindklassement!B:F,5,0)</f>
        <v>100.11042232067635</v>
      </c>
    </row>
    <row r="19" spans="1:5" x14ac:dyDescent="0.2">
      <c r="A19" t="s">
        <v>44</v>
      </c>
      <c r="B19">
        <v>26.728723628297416</v>
      </c>
      <c r="C19">
        <v>3.4454787271382901</v>
      </c>
      <c r="D19" s="16">
        <v>100.11042232067635</v>
      </c>
      <c r="E19">
        <f>VLOOKUP(A19,Eindklassement!B:F,5,0)</f>
        <v>100.11042232067635</v>
      </c>
    </row>
    <row r="20" spans="1:5" x14ac:dyDescent="0.2">
      <c r="A20" t="s">
        <v>41</v>
      </c>
      <c r="B20">
        <v>26.728723628297416</v>
      </c>
      <c r="C20">
        <v>3.4454787271382901</v>
      </c>
      <c r="D20" s="16">
        <v>100.11042232067635</v>
      </c>
      <c r="E20">
        <f>VLOOKUP(A20,Eindklassement!B:F,5,0)</f>
        <v>100.11042232067635</v>
      </c>
    </row>
    <row r="21" spans="1:5" x14ac:dyDescent="0.2">
      <c r="A21" t="s">
        <v>91</v>
      </c>
      <c r="B21">
        <v>27.204466790223762</v>
      </c>
      <c r="C21">
        <v>3.4534077798370628</v>
      </c>
      <c r="D21" s="16">
        <v>99.889577679323665</v>
      </c>
      <c r="E21">
        <f>VLOOKUP(A21,Eindklassement!B:F,5,0)</f>
        <v>99.889577679323665</v>
      </c>
    </row>
    <row r="22" spans="1:5" x14ac:dyDescent="0.2">
      <c r="A22" t="s">
        <v>137</v>
      </c>
      <c r="B22">
        <v>27.367506427225067</v>
      </c>
      <c r="C22">
        <v>3.456125107120418</v>
      </c>
      <c r="D22" s="16">
        <v>99.813893080907107</v>
      </c>
      <c r="E22">
        <f>VLOOKUP(A22,Eindklassement!B:F,5,0)</f>
        <v>99.813893080907107</v>
      </c>
    </row>
    <row r="23" spans="1:5" x14ac:dyDescent="0.2">
      <c r="A23" t="s">
        <v>169</v>
      </c>
      <c r="B23">
        <v>29.913763624640978</v>
      </c>
      <c r="C23">
        <v>3.4985627270773496</v>
      </c>
      <c r="D23" s="16">
        <v>98.631895518865392</v>
      </c>
      <c r="E23">
        <f>VLOOKUP(A23,Eindklassement!B:F,5,0)</f>
        <v>98.631895518865392</v>
      </c>
    </row>
    <row r="24" spans="1:5" x14ac:dyDescent="0.2">
      <c r="A24" t="s">
        <v>209</v>
      </c>
      <c r="B24">
        <v>32.252307009079544</v>
      </c>
      <c r="C24">
        <v>3.5375384501513256</v>
      </c>
      <c r="D24" s="16">
        <v>97.546320745845449</v>
      </c>
      <c r="E24">
        <f>VLOOKUP(A24,Eindklassement!B:F,5,0)</f>
        <v>97.546320745845449</v>
      </c>
    </row>
    <row r="25" spans="1:5" x14ac:dyDescent="0.2">
      <c r="A25" t="s">
        <v>94</v>
      </c>
      <c r="B25">
        <v>32.57578818412992</v>
      </c>
      <c r="C25">
        <v>3.5429298030688319</v>
      </c>
      <c r="D25" s="16">
        <v>97.396157612025348</v>
      </c>
      <c r="E25">
        <f>VLOOKUP(A25,Eindklassement!B:F,5,0)</f>
        <v>97.396157612025348</v>
      </c>
    </row>
    <row r="26" spans="1:5" x14ac:dyDescent="0.2">
      <c r="A26" t="s">
        <v>77</v>
      </c>
      <c r="B26">
        <v>32.964061090298344</v>
      </c>
      <c r="C26">
        <v>3.5494010181716389</v>
      </c>
      <c r="D26" s="16">
        <v>97.215917521211395</v>
      </c>
      <c r="E26">
        <f>VLOOKUP(A26,Eindklassement!B:F,5,0)</f>
        <v>97.215917521211395</v>
      </c>
    </row>
    <row r="27" spans="1:5" x14ac:dyDescent="0.2">
      <c r="A27" t="s">
        <v>210</v>
      </c>
      <c r="B27">
        <v>35.350762974096938</v>
      </c>
      <c r="C27">
        <v>3.5891793829016154</v>
      </c>
      <c r="D27" s="16">
        <v>96.107987100500836</v>
      </c>
      <c r="E27">
        <f>VLOOKUP(A27,Eindklassement!B:F,5,0)</f>
        <v>96.107987100500836</v>
      </c>
    </row>
    <row r="28" spans="1:5" x14ac:dyDescent="0.2">
      <c r="A28" t="s">
        <v>205</v>
      </c>
      <c r="B28">
        <v>35.47135745329615</v>
      </c>
      <c r="C28">
        <v>3.591189290888269</v>
      </c>
      <c r="D28" s="16">
        <v>96.052005960593277</v>
      </c>
      <c r="E28">
        <f>VLOOKUP(A28,Eindklassement!B:F,5,0)</f>
        <v>96.052005960593277</v>
      </c>
    </row>
    <row r="29" spans="1:5" x14ac:dyDescent="0.2">
      <c r="A29" t="s">
        <v>136</v>
      </c>
      <c r="B29">
        <v>36.790349405367465</v>
      </c>
      <c r="C29">
        <v>3.6131724900894575</v>
      </c>
      <c r="D29" s="16">
        <v>95.439716961161821</v>
      </c>
      <c r="E29">
        <f>VLOOKUP(A29,Eindklassement!B:F,5,0)</f>
        <v>95.439716961161821</v>
      </c>
    </row>
    <row r="30" spans="1:5" x14ac:dyDescent="0.2">
      <c r="A30" t="s">
        <v>145</v>
      </c>
      <c r="B30">
        <v>36.827731661099847</v>
      </c>
      <c r="C30">
        <v>3.6137955276849976</v>
      </c>
      <c r="D30" s="16">
        <v>95.422363751445147</v>
      </c>
      <c r="E30">
        <f>VLOOKUP(A30,Eindklassement!B:F,5,0)</f>
        <v>95.422363751445147</v>
      </c>
    </row>
    <row r="31" spans="1:5" x14ac:dyDescent="0.2">
      <c r="A31" t="s">
        <v>131</v>
      </c>
      <c r="B31">
        <v>38.930976737898987</v>
      </c>
      <c r="C31">
        <v>3.6488496122983163</v>
      </c>
      <c r="D31" s="16">
        <v>94.446016760388716</v>
      </c>
      <c r="E31">
        <f>VLOOKUP(A31,Eindklassement!B:F,5,0)</f>
        <v>94.446016760388716</v>
      </c>
    </row>
    <row r="32" spans="1:5" x14ac:dyDescent="0.2">
      <c r="A32" t="s">
        <v>211</v>
      </c>
      <c r="B32">
        <v>41.879647307315707</v>
      </c>
      <c r="C32">
        <v>3.6979941217885952</v>
      </c>
      <c r="D32" s="16">
        <v>93.077214964618889</v>
      </c>
      <c r="E32">
        <f>VLOOKUP(A32,Eindklassement!B:F,5,0)</f>
        <v>93.077214964618889</v>
      </c>
    </row>
    <row r="33" spans="1:5" x14ac:dyDescent="0.2">
      <c r="A33" t="s">
        <v>212</v>
      </c>
      <c r="B33">
        <v>44.532512015854763</v>
      </c>
      <c r="C33">
        <v>3.7422085335975792</v>
      </c>
      <c r="D33" s="16">
        <v>91.845729150419942</v>
      </c>
      <c r="E33">
        <f>VLOOKUP(A33,Eindklassement!B:F,5,0)</f>
        <v>91.845729150419942</v>
      </c>
    </row>
    <row r="34" spans="1:5" x14ac:dyDescent="0.2">
      <c r="A34" t="s">
        <v>213</v>
      </c>
      <c r="B34">
        <v>46.340352943543536</v>
      </c>
      <c r="C34">
        <v>3.7723392157257254</v>
      </c>
      <c r="D34" s="16">
        <v>91.006511662392427</v>
      </c>
      <c r="E34">
        <f>VLOOKUP(A34,Eindklassement!B:F,5,0)</f>
        <v>91.006511662392427</v>
      </c>
    </row>
    <row r="35" spans="1:5" x14ac:dyDescent="0.2">
      <c r="A35" t="s">
        <v>109</v>
      </c>
      <c r="B35">
        <v>2.6983865974175956</v>
      </c>
      <c r="C35">
        <v>4.0449731099569597</v>
      </c>
      <c r="D35" s="16">
        <v>83.412952017947234</v>
      </c>
      <c r="E35">
        <f>VLOOKUP(A35,Eindklassement!B:F,5,0)</f>
        <v>83.412952017947234</v>
      </c>
    </row>
    <row r="36" spans="1:5" x14ac:dyDescent="0.2">
      <c r="A36" t="s">
        <v>179</v>
      </c>
      <c r="B36">
        <v>2.6983865974175956</v>
      </c>
      <c r="C36">
        <v>4.0449731099569597</v>
      </c>
      <c r="D36" s="16">
        <v>83.412952017947234</v>
      </c>
      <c r="E36">
        <f>VLOOKUP(A36,Eindklassement!B:F,5,0)</f>
        <v>83.412952017947234</v>
      </c>
    </row>
    <row r="37" spans="1:5" x14ac:dyDescent="0.2">
      <c r="A37" t="s">
        <v>214</v>
      </c>
      <c r="B37">
        <v>21.150883640093298</v>
      </c>
      <c r="C37">
        <v>4.3525147273348885</v>
      </c>
      <c r="D37" s="16">
        <v>74.84712192813555</v>
      </c>
      <c r="E37">
        <f>VLOOKUP(A37,Eindklassement!B:F,5,0)</f>
        <v>74.84712192813555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0CCEC-4BC7-4D6F-A977-20E354CFAFB7}">
  <sheetPr>
    <tabColor indexed="13"/>
  </sheetPr>
  <dimension ref="A1:V101"/>
  <sheetViews>
    <sheetView topLeftCell="A20" zoomScaleNormal="100" workbookViewId="0">
      <selection activeCell="A51" sqref="A51"/>
    </sheetView>
  </sheetViews>
  <sheetFormatPr defaultColWidth="8.85546875" defaultRowHeight="12.75" outlineLevelCol="1" x14ac:dyDescent="0.2"/>
  <cols>
    <col min="1" max="1" width="7" customWidth="1"/>
    <col min="2" max="2" width="13.28515625" customWidth="1" outlineLevel="1"/>
    <col min="3" max="3" width="20.7109375" customWidth="1"/>
    <col min="4" max="4" width="8.28515625" customWidth="1" outlineLevel="1"/>
    <col min="5" max="5" width="13.85546875" style="2" customWidth="1" outlineLevel="1"/>
    <col min="6" max="6" width="14.28515625" style="2" customWidth="1"/>
    <col min="7" max="7" width="22.5703125" bestFit="1" customWidth="1"/>
    <col min="8" max="8" width="5.7109375" bestFit="1" customWidth="1"/>
    <col min="9" max="11" width="12.85546875" style="2" customWidth="1" outlineLevel="1"/>
    <col min="12" max="12" width="14.7109375" style="2" customWidth="1"/>
    <col min="13" max="13" width="13.85546875" bestFit="1" customWidth="1"/>
    <col min="14" max="14" width="18" bestFit="1" customWidth="1"/>
    <col min="15" max="15" width="13.85546875" style="2" customWidth="1"/>
    <col min="16" max="16" width="15.42578125" customWidth="1" outlineLevel="1"/>
    <col min="17" max="17" width="13.85546875" customWidth="1" outlineLevel="1"/>
    <col min="18" max="18" width="8.85546875" customWidth="1" outlineLevel="1"/>
    <col min="19" max="19" width="9" customWidth="1" outlineLevel="1"/>
    <col min="20" max="20" width="10.7109375" customWidth="1" outlineLevel="1"/>
    <col min="21" max="22" width="8.85546875" customWidth="1" outlineLevel="1"/>
  </cols>
  <sheetData>
    <row r="1" spans="1:21" ht="20.25" x14ac:dyDescent="0.3">
      <c r="A1" s="1" t="s">
        <v>0</v>
      </c>
    </row>
    <row r="2" spans="1:21" x14ac:dyDescent="0.2">
      <c r="C2" t="s">
        <v>151</v>
      </c>
    </row>
    <row r="4" spans="1:21" s="7" customFormat="1" ht="38.25" x14ac:dyDescent="0.2">
      <c r="A4" s="3" t="s">
        <v>187</v>
      </c>
      <c r="B4" s="3" t="s">
        <v>1</v>
      </c>
      <c r="C4" s="4" t="s">
        <v>2</v>
      </c>
      <c r="D4" s="3" t="s">
        <v>3</v>
      </c>
      <c r="E4" s="5" t="s">
        <v>4</v>
      </c>
      <c r="F4" s="6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6" t="s">
        <v>11</v>
      </c>
      <c r="M4" s="4" t="s">
        <v>12</v>
      </c>
      <c r="N4" s="4" t="s">
        <v>13</v>
      </c>
      <c r="O4" s="6" t="s">
        <v>14</v>
      </c>
      <c r="P4" s="3" t="s">
        <v>15</v>
      </c>
      <c r="Q4" s="3" t="s">
        <v>16</v>
      </c>
      <c r="S4" s="7" t="s">
        <v>17</v>
      </c>
      <c r="T4" s="8">
        <v>6.5084687849999833E-3</v>
      </c>
    </row>
    <row r="5" spans="1:21" x14ac:dyDescent="0.2">
      <c r="A5">
        <v>1</v>
      </c>
      <c r="B5">
        <v>6</v>
      </c>
      <c r="C5" t="s">
        <v>32</v>
      </c>
      <c r="D5">
        <v>14</v>
      </c>
      <c r="E5" s="2">
        <v>0.79800000000000004</v>
      </c>
      <c r="F5" s="2">
        <v>0.88400000000000001</v>
      </c>
      <c r="G5" t="s">
        <v>188</v>
      </c>
      <c r="H5" t="s">
        <v>39</v>
      </c>
      <c r="I5" s="2">
        <v>1.08</v>
      </c>
      <c r="J5" s="2" t="s">
        <v>79</v>
      </c>
      <c r="K5" s="2">
        <v>1.01</v>
      </c>
      <c r="L5" s="2">
        <v>0.96426719999999999</v>
      </c>
      <c r="M5" s="9">
        <v>6.7496527777777607E-3</v>
      </c>
      <c r="N5" s="9">
        <v>6.5084687849999833E-3</v>
      </c>
      <c r="O5" s="2">
        <v>110</v>
      </c>
      <c r="P5">
        <v>1</v>
      </c>
      <c r="Q5" s="10">
        <v>7.0735217007812292E-3</v>
      </c>
      <c r="S5" t="s">
        <v>22</v>
      </c>
      <c r="T5" s="11">
        <v>7.0514915399999744E-3</v>
      </c>
      <c r="U5" t="s">
        <v>23</v>
      </c>
    </row>
    <row r="6" spans="1:21" x14ac:dyDescent="0.2">
      <c r="A6">
        <f>A5</f>
        <v>1</v>
      </c>
      <c r="B6">
        <v>6</v>
      </c>
      <c r="C6" t="s">
        <v>34</v>
      </c>
      <c r="D6">
        <v>43</v>
      </c>
      <c r="E6" s="2">
        <v>0.97</v>
      </c>
      <c r="F6" s="2">
        <v>0.88400000000000001</v>
      </c>
      <c r="G6" t="s">
        <v>188</v>
      </c>
      <c r="H6" t="s">
        <v>39</v>
      </c>
      <c r="I6" s="2">
        <v>1.08</v>
      </c>
      <c r="J6" s="2" t="s">
        <v>79</v>
      </c>
      <c r="K6" s="2">
        <v>1.01</v>
      </c>
      <c r="L6" s="2">
        <v>0.96426719999999999</v>
      </c>
      <c r="M6" s="9">
        <v>6.7496527777777607E-3</v>
      </c>
      <c r="N6" s="9">
        <v>6.5084687849999833E-3</v>
      </c>
      <c r="O6" s="2">
        <v>110</v>
      </c>
      <c r="P6">
        <v>1</v>
      </c>
      <c r="Q6" s="10">
        <v>7.0735217007812292E-3</v>
      </c>
      <c r="T6" s="12"/>
    </row>
    <row r="7" spans="1:21" x14ac:dyDescent="0.2">
      <c r="A7">
        <v>3</v>
      </c>
      <c r="B7">
        <v>8</v>
      </c>
      <c r="C7" t="s">
        <v>24</v>
      </c>
      <c r="D7">
        <v>16</v>
      </c>
      <c r="E7" s="2">
        <v>0.93400000000000005</v>
      </c>
      <c r="F7" s="2">
        <v>0.92400000000000004</v>
      </c>
      <c r="G7" t="s">
        <v>38</v>
      </c>
      <c r="H7" t="s">
        <v>39</v>
      </c>
      <c r="I7" s="2">
        <v>1.08</v>
      </c>
      <c r="J7" s="2" t="s">
        <v>21</v>
      </c>
      <c r="K7" s="2">
        <v>1.02</v>
      </c>
      <c r="L7" s="2">
        <v>1.0178784000000001</v>
      </c>
      <c r="M7" s="9">
        <v>6.4282407407407274E-3</v>
      </c>
      <c r="N7" s="9">
        <v>6.543167399999987E-3</v>
      </c>
      <c r="O7" s="2">
        <v>109.35493233128074</v>
      </c>
      <c r="P7">
        <v>1</v>
      </c>
      <c r="Q7" s="10">
        <v>7.0735217007812292E-3</v>
      </c>
      <c r="S7" s="13" t="s">
        <v>26</v>
      </c>
      <c r="T7" s="12"/>
    </row>
    <row r="8" spans="1:21" x14ac:dyDescent="0.2">
      <c r="A8">
        <f>A7</f>
        <v>3</v>
      </c>
      <c r="B8">
        <v>8</v>
      </c>
      <c r="C8" t="s">
        <v>18</v>
      </c>
      <c r="D8">
        <v>15</v>
      </c>
      <c r="E8" s="2">
        <v>0.91400000000000003</v>
      </c>
      <c r="F8" s="2">
        <v>0.92400000000000004</v>
      </c>
      <c r="G8" t="s">
        <v>38</v>
      </c>
      <c r="H8" t="s">
        <v>39</v>
      </c>
      <c r="I8" s="2">
        <v>1.08</v>
      </c>
      <c r="J8" s="2" t="s">
        <v>21</v>
      </c>
      <c r="K8" s="2">
        <v>1.02</v>
      </c>
      <c r="L8" s="2">
        <v>1.0178784000000001</v>
      </c>
      <c r="M8" s="9">
        <v>6.4282407407407274E-3</v>
      </c>
      <c r="N8" s="9">
        <v>6.543167399999987E-3</v>
      </c>
      <c r="O8" s="2">
        <v>109.35493233128074</v>
      </c>
      <c r="P8">
        <v>1</v>
      </c>
      <c r="Q8" s="10">
        <v>7.0735217007812292E-3</v>
      </c>
    </row>
    <row r="9" spans="1:21" x14ac:dyDescent="0.2">
      <c r="A9">
        <v>5</v>
      </c>
      <c r="B9">
        <v>12</v>
      </c>
      <c r="C9" t="s">
        <v>56</v>
      </c>
      <c r="D9">
        <v>12</v>
      </c>
      <c r="E9" s="2">
        <v>0.76400000000000001</v>
      </c>
      <c r="F9" s="2">
        <v>0.82350000000000001</v>
      </c>
      <c r="G9" t="s">
        <v>172</v>
      </c>
      <c r="H9" t="s">
        <v>53</v>
      </c>
      <c r="I9" s="2">
        <v>1</v>
      </c>
      <c r="J9" s="2" t="s">
        <v>61</v>
      </c>
      <c r="K9" s="2">
        <v>0.99</v>
      </c>
      <c r="L9" s="2">
        <v>0.81526500000000002</v>
      </c>
      <c r="M9" s="9">
        <v>8.0283564814814662E-3</v>
      </c>
      <c r="N9" s="9">
        <v>6.5452380468749875E-3</v>
      </c>
      <c r="O9" s="2">
        <v>109.31643778755335</v>
      </c>
      <c r="P9">
        <v>1</v>
      </c>
      <c r="Q9" s="10">
        <v>7.0735217007812292E-3</v>
      </c>
    </row>
    <row r="10" spans="1:21" x14ac:dyDescent="0.2">
      <c r="A10">
        <f>A9</f>
        <v>5</v>
      </c>
      <c r="B10">
        <v>12</v>
      </c>
      <c r="C10" t="s">
        <v>173</v>
      </c>
      <c r="D10">
        <v>14</v>
      </c>
      <c r="E10" s="2">
        <v>0.79800000000000004</v>
      </c>
      <c r="F10" s="2">
        <v>0.82350000000000001</v>
      </c>
      <c r="G10" t="s">
        <v>172</v>
      </c>
      <c r="H10" t="s">
        <v>53</v>
      </c>
      <c r="I10" s="2">
        <v>1</v>
      </c>
      <c r="J10" s="2" t="s">
        <v>61</v>
      </c>
      <c r="K10" s="2">
        <v>0.99</v>
      </c>
      <c r="L10" s="2">
        <v>0.81526500000000002</v>
      </c>
      <c r="M10" s="9">
        <v>8.0283564814814662E-3</v>
      </c>
      <c r="N10" s="9">
        <v>6.5452380468749875E-3</v>
      </c>
      <c r="O10" s="2">
        <v>109.31643778755335</v>
      </c>
      <c r="P10">
        <v>1</v>
      </c>
      <c r="Q10" s="10">
        <v>7.0735217007812292E-3</v>
      </c>
      <c r="S10" t="s">
        <v>30</v>
      </c>
      <c r="T10" t="s">
        <v>31</v>
      </c>
    </row>
    <row r="11" spans="1:21" x14ac:dyDescent="0.2">
      <c r="A11">
        <f>A10</f>
        <v>5</v>
      </c>
      <c r="B11">
        <v>12</v>
      </c>
      <c r="C11" t="s">
        <v>51</v>
      </c>
      <c r="D11">
        <v>15</v>
      </c>
      <c r="E11" s="2">
        <v>0.81799999999999995</v>
      </c>
      <c r="F11" s="2">
        <v>0.82350000000000001</v>
      </c>
      <c r="G11" t="s">
        <v>172</v>
      </c>
      <c r="H11" t="s">
        <v>53</v>
      </c>
      <c r="I11" s="2">
        <v>1</v>
      </c>
      <c r="J11" s="2" t="s">
        <v>61</v>
      </c>
      <c r="K11" s="2">
        <v>0.99</v>
      </c>
      <c r="L11" s="2">
        <v>0.81526500000000002</v>
      </c>
      <c r="M11" s="9">
        <v>8.0283564814814662E-3</v>
      </c>
      <c r="N11" s="9">
        <v>6.5452380468749875E-3</v>
      </c>
      <c r="O11" s="2">
        <v>109.31643778755335</v>
      </c>
      <c r="P11">
        <v>1</v>
      </c>
      <c r="Q11" s="10">
        <v>7.0735217007812292E-3</v>
      </c>
      <c r="S11" s="14">
        <v>6.5084687849999833E-3</v>
      </c>
      <c r="T11" s="14">
        <v>7.0514915399999744E-3</v>
      </c>
    </row>
    <row r="12" spans="1:21" x14ac:dyDescent="0.2">
      <c r="A12">
        <f>A11</f>
        <v>5</v>
      </c>
      <c r="B12">
        <v>12</v>
      </c>
      <c r="C12" t="s">
        <v>142</v>
      </c>
      <c r="D12">
        <v>15</v>
      </c>
      <c r="E12" s="2">
        <v>0.91400000000000003</v>
      </c>
      <c r="F12" s="2">
        <v>0.82350000000000001</v>
      </c>
      <c r="G12" t="s">
        <v>172</v>
      </c>
      <c r="H12" t="s">
        <v>53</v>
      </c>
      <c r="I12" s="2">
        <v>1</v>
      </c>
      <c r="J12" s="2" t="s">
        <v>61</v>
      </c>
      <c r="K12" s="2">
        <v>0.99</v>
      </c>
      <c r="L12" s="2">
        <v>0.81526500000000002</v>
      </c>
      <c r="M12" s="9">
        <v>8.0283564814814662E-3</v>
      </c>
      <c r="N12" s="9">
        <v>6.5452380468749875E-3</v>
      </c>
      <c r="O12" s="2">
        <v>109.31643778755335</v>
      </c>
      <c r="P12">
        <v>1</v>
      </c>
      <c r="Q12" s="10">
        <v>7.0735217007812292E-3</v>
      </c>
    </row>
    <row r="13" spans="1:21" x14ac:dyDescent="0.2">
      <c r="A13">
        <v>9</v>
      </c>
      <c r="B13">
        <v>19</v>
      </c>
      <c r="C13" t="s">
        <v>28</v>
      </c>
      <c r="D13">
        <v>17</v>
      </c>
      <c r="E13" s="2">
        <v>0.95</v>
      </c>
      <c r="F13" s="2">
        <v>0.95</v>
      </c>
      <c r="G13" t="s">
        <v>189</v>
      </c>
      <c r="H13" t="s">
        <v>39</v>
      </c>
      <c r="I13" s="2">
        <v>1.08</v>
      </c>
      <c r="J13" s="2" t="s">
        <v>21</v>
      </c>
      <c r="K13" s="2">
        <v>1.02</v>
      </c>
      <c r="L13" s="2">
        <v>1.0465200000000001</v>
      </c>
      <c r="M13" s="9">
        <v>6.2878472222222051E-3</v>
      </c>
      <c r="N13" s="9">
        <v>6.5803578749999824E-3</v>
      </c>
      <c r="O13" s="2">
        <v>108.66353951900835</v>
      </c>
      <c r="P13">
        <v>2</v>
      </c>
      <c r="Q13" s="10">
        <v>6.8507950402083425E-3</v>
      </c>
    </row>
    <row r="14" spans="1:21" x14ac:dyDescent="0.2">
      <c r="A14">
        <f>A13</f>
        <v>9</v>
      </c>
      <c r="B14">
        <v>19</v>
      </c>
      <c r="C14" t="s">
        <v>29</v>
      </c>
      <c r="D14">
        <v>17</v>
      </c>
      <c r="E14" s="2">
        <v>0.95</v>
      </c>
      <c r="F14" s="2">
        <v>0.95</v>
      </c>
      <c r="G14" t="s">
        <v>189</v>
      </c>
      <c r="H14" t="s">
        <v>39</v>
      </c>
      <c r="I14" s="2">
        <v>1.08</v>
      </c>
      <c r="J14" s="2" t="s">
        <v>21</v>
      </c>
      <c r="K14" s="2">
        <v>1.02</v>
      </c>
      <c r="L14" s="2">
        <v>1.0465200000000001</v>
      </c>
      <c r="M14" s="9">
        <v>6.2878472222222051E-3</v>
      </c>
      <c r="N14" s="9">
        <v>6.5803578749999824E-3</v>
      </c>
      <c r="O14" s="2">
        <v>108.66353951900835</v>
      </c>
      <c r="P14">
        <v>2</v>
      </c>
      <c r="Q14" s="10">
        <v>6.8507950402083425E-3</v>
      </c>
    </row>
    <row r="15" spans="1:21" x14ac:dyDescent="0.2">
      <c r="A15">
        <v>11</v>
      </c>
      <c r="B15">
        <v>20</v>
      </c>
      <c r="C15" t="s">
        <v>25</v>
      </c>
      <c r="D15">
        <v>18</v>
      </c>
      <c r="E15" s="2">
        <v>0.96599999999999997</v>
      </c>
      <c r="F15" s="2">
        <v>0.96599999999999997</v>
      </c>
      <c r="G15" t="s">
        <v>190</v>
      </c>
      <c r="H15" t="s">
        <v>36</v>
      </c>
      <c r="I15" s="2">
        <v>1</v>
      </c>
      <c r="J15" s="2" t="s">
        <v>79</v>
      </c>
      <c r="K15" s="2">
        <v>1.01</v>
      </c>
      <c r="L15" s="2">
        <v>0.97565999999999997</v>
      </c>
      <c r="M15" s="9">
        <v>6.7731481481481323E-3</v>
      </c>
      <c r="N15" s="9">
        <v>6.6082897222222063E-3</v>
      </c>
      <c r="O15" s="2">
        <v>108.14427004468897</v>
      </c>
      <c r="P15">
        <v>2</v>
      </c>
      <c r="Q15" s="10">
        <v>6.8507950402083425E-3</v>
      </c>
    </row>
    <row r="16" spans="1:21" x14ac:dyDescent="0.2">
      <c r="A16">
        <v>12</v>
      </c>
      <c r="B16">
        <v>15</v>
      </c>
      <c r="C16" t="s">
        <v>40</v>
      </c>
      <c r="D16">
        <v>15</v>
      </c>
      <c r="E16" s="2">
        <v>0.91400000000000003</v>
      </c>
      <c r="F16" s="2">
        <v>0.90300000000000002</v>
      </c>
      <c r="G16" t="s">
        <v>155</v>
      </c>
      <c r="H16" t="s">
        <v>39</v>
      </c>
      <c r="I16" s="2">
        <v>1.08</v>
      </c>
      <c r="J16" s="2" t="s">
        <v>21</v>
      </c>
      <c r="K16" s="2">
        <v>1.02</v>
      </c>
      <c r="L16" s="2">
        <v>0.9947448000000001</v>
      </c>
      <c r="M16" s="9">
        <v>6.7512731481481347E-3</v>
      </c>
      <c r="N16" s="9">
        <v>6.7157938574999871E-3</v>
      </c>
      <c r="O16" s="2">
        <v>106.1457049169076</v>
      </c>
      <c r="P16">
        <v>2</v>
      </c>
      <c r="Q16" s="10">
        <v>6.8507950402083425E-3</v>
      </c>
    </row>
    <row r="17" spans="1:17" x14ac:dyDescent="0.2">
      <c r="A17">
        <f>A16</f>
        <v>12</v>
      </c>
      <c r="B17">
        <v>15</v>
      </c>
      <c r="C17" t="s">
        <v>37</v>
      </c>
      <c r="D17">
        <v>14</v>
      </c>
      <c r="E17" s="2">
        <v>0.89200000000000002</v>
      </c>
      <c r="F17" s="2">
        <v>0.90300000000000002</v>
      </c>
      <c r="G17" t="s">
        <v>155</v>
      </c>
      <c r="H17" t="s">
        <v>39</v>
      </c>
      <c r="I17" s="2">
        <v>1.08</v>
      </c>
      <c r="J17" s="2" t="s">
        <v>21</v>
      </c>
      <c r="K17" s="2">
        <v>1.02</v>
      </c>
      <c r="L17" s="2">
        <v>0.9947448000000001</v>
      </c>
      <c r="M17" s="9">
        <v>6.7512731481481347E-3</v>
      </c>
      <c r="N17" s="9">
        <v>6.7157938574999871E-3</v>
      </c>
      <c r="O17" s="2">
        <v>106.1457049169076</v>
      </c>
      <c r="P17">
        <v>3</v>
      </c>
      <c r="Q17" s="10">
        <v>6.7941580781250054E-3</v>
      </c>
    </row>
    <row r="18" spans="1:17" x14ac:dyDescent="0.2">
      <c r="A18">
        <v>14</v>
      </c>
      <c r="B18">
        <v>3</v>
      </c>
      <c r="C18" t="s">
        <v>191</v>
      </c>
      <c r="D18">
        <v>49</v>
      </c>
      <c r="E18" s="2">
        <v>0.84199999999999997</v>
      </c>
      <c r="F18" s="2">
        <v>0.8234999999999999</v>
      </c>
      <c r="G18" t="s">
        <v>141</v>
      </c>
      <c r="H18" t="s">
        <v>53</v>
      </c>
      <c r="I18" s="2">
        <v>1</v>
      </c>
      <c r="J18" s="2" t="s">
        <v>61</v>
      </c>
      <c r="K18" s="2">
        <v>0.99</v>
      </c>
      <c r="L18" s="2">
        <v>0.81526499999999991</v>
      </c>
      <c r="M18" s="9">
        <v>8.3336805555555629E-3</v>
      </c>
      <c r="N18" s="9">
        <v>6.7941580781250054E-3</v>
      </c>
      <c r="O18" s="2">
        <v>104.6888679477785</v>
      </c>
      <c r="P18">
        <v>3</v>
      </c>
      <c r="Q18" s="10">
        <v>6.7941580781250054E-3</v>
      </c>
    </row>
    <row r="19" spans="1:17" x14ac:dyDescent="0.2">
      <c r="A19">
        <f>A18</f>
        <v>14</v>
      </c>
      <c r="B19">
        <v>3</v>
      </c>
      <c r="C19" t="s">
        <v>192</v>
      </c>
      <c r="D19">
        <v>44</v>
      </c>
      <c r="E19" s="2">
        <v>0.84199999999999997</v>
      </c>
      <c r="F19" s="2">
        <v>0.8234999999999999</v>
      </c>
      <c r="G19" t="s">
        <v>141</v>
      </c>
      <c r="H19" t="s">
        <v>53</v>
      </c>
      <c r="I19" s="2">
        <v>1</v>
      </c>
      <c r="J19" s="2" t="s">
        <v>61</v>
      </c>
      <c r="K19" s="2">
        <v>0.99</v>
      </c>
      <c r="L19" s="2">
        <v>0.81526499999999991</v>
      </c>
      <c r="M19" s="9">
        <v>8.3336805555555629E-3</v>
      </c>
      <c r="N19" s="9">
        <v>6.7941580781250054E-3</v>
      </c>
      <c r="O19" s="2">
        <v>104.6888679477785</v>
      </c>
      <c r="P19">
        <v>3</v>
      </c>
      <c r="Q19" s="10">
        <v>6.7941580781250054E-3</v>
      </c>
    </row>
    <row r="20" spans="1:17" x14ac:dyDescent="0.2">
      <c r="A20">
        <f>A19</f>
        <v>14</v>
      </c>
      <c r="B20">
        <v>3</v>
      </c>
      <c r="C20" t="s">
        <v>69</v>
      </c>
      <c r="D20">
        <v>55</v>
      </c>
      <c r="E20" s="2">
        <v>0.81799999999999995</v>
      </c>
      <c r="F20" s="2">
        <v>0.8234999999999999</v>
      </c>
      <c r="G20" t="s">
        <v>141</v>
      </c>
      <c r="H20" t="s">
        <v>53</v>
      </c>
      <c r="I20" s="2">
        <v>1</v>
      </c>
      <c r="J20" s="2" t="s">
        <v>61</v>
      </c>
      <c r="K20" s="2">
        <v>0.99</v>
      </c>
      <c r="L20" s="2">
        <v>0.81526499999999991</v>
      </c>
      <c r="M20" s="9">
        <v>8.3336805555555629E-3</v>
      </c>
      <c r="N20" s="9">
        <v>6.7941580781250054E-3</v>
      </c>
      <c r="O20" s="2">
        <v>104.6888679477785</v>
      </c>
      <c r="P20">
        <v>3</v>
      </c>
      <c r="Q20" s="10">
        <v>6.7941580781250054E-3</v>
      </c>
    </row>
    <row r="21" spans="1:17" x14ac:dyDescent="0.2">
      <c r="A21">
        <f>A20</f>
        <v>14</v>
      </c>
      <c r="B21">
        <v>3</v>
      </c>
      <c r="C21" t="s">
        <v>72</v>
      </c>
      <c r="D21">
        <v>57</v>
      </c>
      <c r="E21" s="2">
        <v>0.79200000000000004</v>
      </c>
      <c r="F21" s="2">
        <v>0.8234999999999999</v>
      </c>
      <c r="G21" t="s">
        <v>141</v>
      </c>
      <c r="H21" t="s">
        <v>53</v>
      </c>
      <c r="I21" s="2">
        <v>1</v>
      </c>
      <c r="J21" s="2" t="s">
        <v>61</v>
      </c>
      <c r="K21" s="2">
        <v>0.99</v>
      </c>
      <c r="L21" s="2">
        <v>0.81526499999999991</v>
      </c>
      <c r="M21" s="9">
        <v>8.3336805555555629E-3</v>
      </c>
      <c r="N21" s="9">
        <v>6.7941580781250054E-3</v>
      </c>
      <c r="O21" s="2">
        <v>104.6888679477785</v>
      </c>
      <c r="P21">
        <v>4</v>
      </c>
      <c r="Q21" s="10">
        <v>6.9085691399999915E-3</v>
      </c>
    </row>
    <row r="22" spans="1:17" x14ac:dyDescent="0.2">
      <c r="A22">
        <v>18</v>
      </c>
      <c r="B22">
        <v>2</v>
      </c>
      <c r="C22" t="s">
        <v>156</v>
      </c>
      <c r="D22">
        <v>33</v>
      </c>
      <c r="E22" s="2">
        <v>0.88600000000000001</v>
      </c>
      <c r="F22" s="2">
        <v>0.85299999999999998</v>
      </c>
      <c r="G22" t="s">
        <v>193</v>
      </c>
      <c r="H22" t="s">
        <v>43</v>
      </c>
      <c r="I22" s="2">
        <v>1.1100000000000001</v>
      </c>
      <c r="J22" s="2" t="s">
        <v>21</v>
      </c>
      <c r="K22" s="2">
        <v>1.02</v>
      </c>
      <c r="L22" s="2">
        <v>0.96576660000000003</v>
      </c>
      <c r="M22" s="9">
        <v>7.0936342592592683E-3</v>
      </c>
      <c r="N22" s="9">
        <v>6.8507950402083425E-3</v>
      </c>
      <c r="O22" s="2">
        <v>103.63595349875985</v>
      </c>
      <c r="P22">
        <v>4</v>
      </c>
      <c r="Q22" s="10">
        <v>6.9085691399999915E-3</v>
      </c>
    </row>
    <row r="23" spans="1:17" x14ac:dyDescent="0.2">
      <c r="A23">
        <f>A22</f>
        <v>18</v>
      </c>
      <c r="B23">
        <v>2</v>
      </c>
      <c r="C23" t="s">
        <v>194</v>
      </c>
      <c r="D23">
        <v>49</v>
      </c>
      <c r="E23" s="2">
        <v>0.84199999999999997</v>
      </c>
      <c r="F23" s="2">
        <v>0.85299999999999998</v>
      </c>
      <c r="G23" t="s">
        <v>193</v>
      </c>
      <c r="H23" t="s">
        <v>43</v>
      </c>
      <c r="I23" s="2">
        <v>1.1100000000000001</v>
      </c>
      <c r="J23" s="2" t="s">
        <v>21</v>
      </c>
      <c r="K23" s="2">
        <v>1.02</v>
      </c>
      <c r="L23" s="2">
        <v>0.96576660000000003</v>
      </c>
      <c r="M23" s="9">
        <v>7.0936342592592683E-3</v>
      </c>
      <c r="N23" s="9">
        <v>6.8507950402083425E-3</v>
      </c>
      <c r="O23" s="2">
        <v>103.63595349875985</v>
      </c>
      <c r="P23">
        <v>5</v>
      </c>
      <c r="Q23" s="10">
        <v>7.6838304533333257E-3</v>
      </c>
    </row>
    <row r="24" spans="1:17" x14ac:dyDescent="0.2">
      <c r="A24">
        <f>A23</f>
        <v>18</v>
      </c>
      <c r="B24">
        <v>2</v>
      </c>
      <c r="C24" t="s">
        <v>44</v>
      </c>
      <c r="D24">
        <v>47</v>
      </c>
      <c r="E24" s="2">
        <v>0.84199999999999997</v>
      </c>
      <c r="F24" s="2">
        <v>0.85299999999999998</v>
      </c>
      <c r="G24" t="s">
        <v>193</v>
      </c>
      <c r="H24" t="s">
        <v>43</v>
      </c>
      <c r="I24" s="2">
        <v>1.1100000000000001</v>
      </c>
      <c r="J24" s="2" t="s">
        <v>21</v>
      </c>
      <c r="K24" s="2">
        <v>1.02</v>
      </c>
      <c r="L24" s="2">
        <v>0.96576660000000003</v>
      </c>
      <c r="M24" s="9">
        <v>7.0936342592592683E-3</v>
      </c>
      <c r="N24" s="9">
        <v>6.8507950402083425E-3</v>
      </c>
      <c r="O24" s="2">
        <v>103.63595349875985</v>
      </c>
      <c r="P24">
        <v>5</v>
      </c>
      <c r="Q24" s="10">
        <v>7.6838304533333257E-3</v>
      </c>
    </row>
    <row r="25" spans="1:17" x14ac:dyDescent="0.2">
      <c r="A25">
        <f>A24</f>
        <v>18</v>
      </c>
      <c r="B25">
        <v>2</v>
      </c>
      <c r="C25" t="s">
        <v>195</v>
      </c>
      <c r="D25">
        <v>44</v>
      </c>
      <c r="E25" s="2">
        <v>0.84199999999999997</v>
      </c>
      <c r="F25" s="2">
        <v>0.85299999999999998</v>
      </c>
      <c r="G25" t="s">
        <v>193</v>
      </c>
      <c r="H25" t="s">
        <v>43</v>
      </c>
      <c r="I25" s="2">
        <v>1.1100000000000001</v>
      </c>
      <c r="J25" s="2" t="s">
        <v>21</v>
      </c>
      <c r="K25" s="2">
        <v>1.02</v>
      </c>
      <c r="L25" s="2">
        <v>0.96576660000000003</v>
      </c>
      <c r="M25" s="9">
        <v>7.0936342592592683E-3</v>
      </c>
      <c r="N25" s="9">
        <v>6.8507950402083425E-3</v>
      </c>
      <c r="O25" s="2">
        <v>103.63595349875985</v>
      </c>
      <c r="P25">
        <v>5</v>
      </c>
      <c r="Q25" s="10">
        <v>7.6838304533333257E-3</v>
      </c>
    </row>
    <row r="26" spans="1:17" x14ac:dyDescent="0.2">
      <c r="A26">
        <v>22</v>
      </c>
      <c r="B26">
        <v>4</v>
      </c>
      <c r="C26" t="s">
        <v>47</v>
      </c>
      <c r="D26">
        <v>50</v>
      </c>
      <c r="E26" s="2">
        <v>0.94</v>
      </c>
      <c r="F26" s="2">
        <v>0.90399999999999991</v>
      </c>
      <c r="G26" t="s">
        <v>157</v>
      </c>
      <c r="H26" t="s">
        <v>39</v>
      </c>
      <c r="I26" s="2">
        <v>1.08</v>
      </c>
      <c r="J26" s="2" t="s">
        <v>21</v>
      </c>
      <c r="K26" s="2">
        <v>1.02</v>
      </c>
      <c r="L26" s="2">
        <v>0.99584640000000002</v>
      </c>
      <c r="M26" s="9">
        <v>6.9373842592592508E-3</v>
      </c>
      <c r="N26" s="9">
        <v>6.9085691399999915E-3</v>
      </c>
      <c r="O26" s="2">
        <v>102.56189899067792</v>
      </c>
      <c r="P26">
        <v>5</v>
      </c>
      <c r="Q26" s="10">
        <v>7.6838304533333257E-3</v>
      </c>
    </row>
    <row r="27" spans="1:17" x14ac:dyDescent="0.2">
      <c r="A27">
        <v>22</v>
      </c>
      <c r="B27">
        <v>4</v>
      </c>
      <c r="C27" t="s">
        <v>50</v>
      </c>
      <c r="D27">
        <v>41</v>
      </c>
      <c r="E27" s="2">
        <v>0.86799999999999999</v>
      </c>
      <c r="F27" s="2">
        <v>0.90399999999999991</v>
      </c>
      <c r="G27" t="s">
        <v>157</v>
      </c>
      <c r="H27" t="s">
        <v>39</v>
      </c>
      <c r="I27" s="2">
        <v>1.08</v>
      </c>
      <c r="J27" s="2" t="s">
        <v>21</v>
      </c>
      <c r="K27" s="2">
        <v>1.02</v>
      </c>
      <c r="L27" s="2">
        <v>0.99584640000000002</v>
      </c>
      <c r="M27" s="9">
        <v>6.9373842592592508E-3</v>
      </c>
      <c r="N27" s="9">
        <v>6.9085691399999915E-3</v>
      </c>
      <c r="O27" s="2">
        <v>102.56189899067792</v>
      </c>
      <c r="P27">
        <v>6</v>
      </c>
      <c r="Q27" s="10">
        <v>6.5084687849999833E-3</v>
      </c>
    </row>
    <row r="28" spans="1:17" ht="15" customHeight="1" x14ac:dyDescent="0.2">
      <c r="A28">
        <v>24</v>
      </c>
      <c r="B28">
        <v>23</v>
      </c>
      <c r="C28" t="s">
        <v>104</v>
      </c>
      <c r="D28">
        <v>61</v>
      </c>
      <c r="E28" s="2">
        <v>0.85199999999999998</v>
      </c>
      <c r="F28" s="2">
        <v>0.85199999999999998</v>
      </c>
      <c r="G28" t="s">
        <v>167</v>
      </c>
      <c r="H28" t="s">
        <v>36</v>
      </c>
      <c r="I28" s="2">
        <v>1</v>
      </c>
      <c r="J28" s="2" t="s">
        <v>79</v>
      </c>
      <c r="K28" s="2">
        <v>1.01</v>
      </c>
      <c r="L28" s="2">
        <v>0.86051999999999995</v>
      </c>
      <c r="M28" s="9">
        <v>8.0747685185185158E-3</v>
      </c>
      <c r="N28" s="9">
        <v>6.9484998055555532E-3</v>
      </c>
      <c r="O28" s="2">
        <v>101.81956442371229</v>
      </c>
      <c r="P28">
        <v>6</v>
      </c>
      <c r="Q28" s="10">
        <v>6.5084687849999833E-3</v>
      </c>
    </row>
    <row r="29" spans="1:17" x14ac:dyDescent="0.2">
      <c r="A29">
        <v>25</v>
      </c>
      <c r="B29">
        <v>21</v>
      </c>
      <c r="C29" t="s">
        <v>100</v>
      </c>
      <c r="D29">
        <v>64</v>
      </c>
      <c r="E29" s="2">
        <v>0.85199999999999998</v>
      </c>
      <c r="F29" s="2">
        <v>0.81174999999999986</v>
      </c>
      <c r="G29" t="s">
        <v>96</v>
      </c>
      <c r="H29" t="s">
        <v>20</v>
      </c>
      <c r="I29" s="2">
        <v>1.2124999999999999</v>
      </c>
      <c r="J29" s="2" t="s">
        <v>79</v>
      </c>
      <c r="K29" s="2">
        <v>1.01</v>
      </c>
      <c r="L29" s="2">
        <v>0.99408934374999969</v>
      </c>
      <c r="M29" s="9">
        <v>7.0048611111111006E-3</v>
      </c>
      <c r="N29" s="9">
        <v>6.9634577850043273E-3</v>
      </c>
      <c r="O29" s="2">
        <v>101.54148678482755</v>
      </c>
      <c r="P29">
        <v>7</v>
      </c>
      <c r="Q29" s="10">
        <v>7.4048090277777593E-3</v>
      </c>
    </row>
    <row r="30" spans="1:17" x14ac:dyDescent="0.2">
      <c r="A30">
        <f t="shared" ref="A30:A34" si="0">A29</f>
        <v>25</v>
      </c>
      <c r="B30">
        <v>21</v>
      </c>
      <c r="C30" t="s">
        <v>196</v>
      </c>
      <c r="D30">
        <v>63</v>
      </c>
      <c r="E30" s="2">
        <v>0.85199999999999998</v>
      </c>
      <c r="F30" s="2">
        <v>0.81174999999999986</v>
      </c>
      <c r="G30" t="s">
        <v>96</v>
      </c>
      <c r="H30" t="s">
        <v>20</v>
      </c>
      <c r="I30" s="2">
        <v>1.2124999999999999</v>
      </c>
      <c r="J30" s="2" t="s">
        <v>79</v>
      </c>
      <c r="K30" s="2">
        <v>1.01</v>
      </c>
      <c r="L30" s="2">
        <v>0.99408934374999969</v>
      </c>
      <c r="M30" s="9">
        <v>7.0048611111111006E-3</v>
      </c>
      <c r="N30" s="9">
        <v>6.9634577850043273E-3</v>
      </c>
      <c r="O30" s="2">
        <v>101.54148678482755</v>
      </c>
      <c r="P30">
        <v>7</v>
      </c>
      <c r="Q30" s="10">
        <v>7.4048090277777593E-3</v>
      </c>
    </row>
    <row r="31" spans="1:17" x14ac:dyDescent="0.2">
      <c r="A31">
        <f t="shared" si="0"/>
        <v>25</v>
      </c>
      <c r="B31">
        <v>21</v>
      </c>
      <c r="C31" t="s">
        <v>103</v>
      </c>
      <c r="D31">
        <v>71</v>
      </c>
      <c r="E31" s="2">
        <v>0.78300000000000003</v>
      </c>
      <c r="F31" s="2">
        <v>0.81174999999999986</v>
      </c>
      <c r="G31" t="s">
        <v>96</v>
      </c>
      <c r="H31" t="s">
        <v>20</v>
      </c>
      <c r="I31" s="2">
        <v>1.2124999999999999</v>
      </c>
      <c r="J31" s="2" t="s">
        <v>79</v>
      </c>
      <c r="K31" s="2">
        <v>1.01</v>
      </c>
      <c r="L31" s="2">
        <v>0.99408934374999969</v>
      </c>
      <c r="M31" s="9">
        <v>7.0048611111111006E-3</v>
      </c>
      <c r="N31" s="9">
        <v>6.9634577850043273E-3</v>
      </c>
      <c r="O31" s="2">
        <v>101.54148678482755</v>
      </c>
      <c r="P31">
        <v>7</v>
      </c>
      <c r="Q31" s="10">
        <v>7.4048090277777593E-3</v>
      </c>
    </row>
    <row r="32" spans="1:17" x14ac:dyDescent="0.2">
      <c r="A32">
        <f t="shared" si="0"/>
        <v>25</v>
      </c>
      <c r="B32">
        <v>21</v>
      </c>
      <c r="C32" t="s">
        <v>162</v>
      </c>
      <c r="D32">
        <v>63</v>
      </c>
      <c r="E32" s="2">
        <v>0.85199999999999998</v>
      </c>
      <c r="F32" s="2">
        <v>0.81174999999999986</v>
      </c>
      <c r="G32" t="s">
        <v>96</v>
      </c>
      <c r="H32" t="s">
        <v>20</v>
      </c>
      <c r="I32" s="2">
        <v>1.2124999999999999</v>
      </c>
      <c r="J32" s="2" t="s">
        <v>79</v>
      </c>
      <c r="K32" s="2">
        <v>1.01</v>
      </c>
      <c r="L32" s="2">
        <v>0.99408934374999969</v>
      </c>
      <c r="M32" s="9">
        <v>7.0048611111111006E-3</v>
      </c>
      <c r="N32" s="9">
        <v>6.9634577850043273E-3</v>
      </c>
      <c r="O32" s="2">
        <v>101.54148678482755</v>
      </c>
      <c r="P32">
        <v>7</v>
      </c>
      <c r="Q32" s="10">
        <v>7.4048090277777593E-3</v>
      </c>
    </row>
    <row r="33" spans="1:17" x14ac:dyDescent="0.2">
      <c r="A33">
        <f t="shared" si="0"/>
        <v>25</v>
      </c>
      <c r="B33">
        <v>21</v>
      </c>
      <c r="C33" t="s">
        <v>102</v>
      </c>
      <c r="D33">
        <v>69</v>
      </c>
      <c r="E33" s="2">
        <v>0.81799999999999995</v>
      </c>
      <c r="F33" s="2">
        <v>0.81174999999999986</v>
      </c>
      <c r="G33" t="s">
        <v>96</v>
      </c>
      <c r="H33" t="s">
        <v>20</v>
      </c>
      <c r="I33" s="2">
        <v>1.2124999999999999</v>
      </c>
      <c r="J33" s="2" t="s">
        <v>79</v>
      </c>
      <c r="K33" s="2">
        <v>1.01</v>
      </c>
      <c r="L33" s="2">
        <v>0.99408934374999969</v>
      </c>
      <c r="M33" s="9">
        <v>7.0048611111111006E-3</v>
      </c>
      <c r="N33" s="9">
        <v>6.9634577850043273E-3</v>
      </c>
      <c r="O33" s="2">
        <v>101.54148678482755</v>
      </c>
      <c r="P33">
        <v>8</v>
      </c>
      <c r="Q33" s="10">
        <v>6.543167399999987E-3</v>
      </c>
    </row>
    <row r="34" spans="1:17" x14ac:dyDescent="0.2">
      <c r="A34">
        <f t="shared" si="0"/>
        <v>25</v>
      </c>
      <c r="B34">
        <v>21</v>
      </c>
      <c r="C34" t="s">
        <v>161</v>
      </c>
      <c r="D34">
        <v>73</v>
      </c>
      <c r="E34" s="2">
        <v>0.70099999999999996</v>
      </c>
      <c r="F34" s="2">
        <v>0.81174999999999986</v>
      </c>
      <c r="G34" t="s">
        <v>96</v>
      </c>
      <c r="H34" t="s">
        <v>20</v>
      </c>
      <c r="I34" s="2">
        <v>1.2124999999999999</v>
      </c>
      <c r="J34" s="2" t="s">
        <v>79</v>
      </c>
      <c r="K34" s="2">
        <v>1.01</v>
      </c>
      <c r="L34" s="2">
        <v>0.99408934374999969</v>
      </c>
      <c r="M34" s="9">
        <v>7.0048611111111006E-3</v>
      </c>
      <c r="N34" s="9">
        <v>6.9634577850043273E-3</v>
      </c>
      <c r="O34" s="2">
        <v>101.54148678482755</v>
      </c>
      <c r="P34">
        <v>8</v>
      </c>
      <c r="Q34" s="10">
        <v>6.543167399999987E-3</v>
      </c>
    </row>
    <row r="35" spans="1:17" x14ac:dyDescent="0.2">
      <c r="A35">
        <f>A34</f>
        <v>25</v>
      </c>
      <c r="B35">
        <v>21</v>
      </c>
      <c r="C35" t="s">
        <v>97</v>
      </c>
      <c r="D35">
        <v>70</v>
      </c>
      <c r="E35" s="2">
        <v>0.81799999999999995</v>
      </c>
      <c r="F35" s="2">
        <v>0.81174999999999986</v>
      </c>
      <c r="G35" t="s">
        <v>96</v>
      </c>
      <c r="H35" t="s">
        <v>20</v>
      </c>
      <c r="I35" s="2">
        <v>1.2124999999999999</v>
      </c>
      <c r="J35" s="2" t="s">
        <v>79</v>
      </c>
      <c r="K35" s="2">
        <v>1.01</v>
      </c>
      <c r="L35" s="2">
        <v>0.99408934374999969</v>
      </c>
      <c r="M35" s="9">
        <v>7.0048611111111006E-3</v>
      </c>
      <c r="N35" s="9">
        <v>6.9634577850043273E-3</v>
      </c>
      <c r="O35" s="2">
        <v>101.54148678482755</v>
      </c>
      <c r="P35">
        <v>9</v>
      </c>
      <c r="Q35" s="10">
        <v>7.7346199791666547E-3</v>
      </c>
    </row>
    <row r="36" spans="1:17" x14ac:dyDescent="0.2">
      <c r="A36">
        <f>A35</f>
        <v>25</v>
      </c>
      <c r="B36">
        <v>21</v>
      </c>
      <c r="C36" t="s">
        <v>95</v>
      </c>
      <c r="D36">
        <v>70</v>
      </c>
      <c r="E36" s="2">
        <v>0.81799999999999995</v>
      </c>
      <c r="F36" s="2">
        <v>0.81174999999999986</v>
      </c>
      <c r="G36" t="s">
        <v>96</v>
      </c>
      <c r="H36" t="s">
        <v>20</v>
      </c>
      <c r="I36" s="2">
        <v>1.2124999999999999</v>
      </c>
      <c r="J36" s="2" t="s">
        <v>79</v>
      </c>
      <c r="K36" s="2">
        <v>1.01</v>
      </c>
      <c r="L36" s="2">
        <v>0.99408934374999969</v>
      </c>
      <c r="M36" s="9">
        <v>7.0048611111111006E-3</v>
      </c>
      <c r="N36" s="9">
        <v>6.9634577850043273E-3</v>
      </c>
      <c r="O36" s="2">
        <v>101.54148678482755</v>
      </c>
      <c r="P36">
        <v>9</v>
      </c>
      <c r="Q36" s="10">
        <v>7.7346199791666547E-3</v>
      </c>
    </row>
    <row r="37" spans="1:17" x14ac:dyDescent="0.2">
      <c r="A37">
        <v>33</v>
      </c>
      <c r="B37">
        <v>11</v>
      </c>
      <c r="C37" t="s">
        <v>197</v>
      </c>
      <c r="D37">
        <v>45</v>
      </c>
      <c r="E37" s="2">
        <v>0.94</v>
      </c>
      <c r="F37" s="2">
        <v>0.90549999999999997</v>
      </c>
      <c r="G37" t="s">
        <v>87</v>
      </c>
      <c r="H37" t="s">
        <v>88</v>
      </c>
      <c r="I37" s="2">
        <v>0.98329999999999995</v>
      </c>
      <c r="J37" s="2" t="s">
        <v>54</v>
      </c>
      <c r="K37" s="2">
        <v>1</v>
      </c>
      <c r="L37" s="2">
        <v>0.89037814999999998</v>
      </c>
      <c r="M37" s="9">
        <v>7.8753472222222107E-3</v>
      </c>
      <c r="N37" s="9">
        <v>7.0120370903298508E-3</v>
      </c>
      <c r="O37" s="2">
        <v>100.63836891587707</v>
      </c>
      <c r="P37">
        <v>9</v>
      </c>
      <c r="Q37" s="10">
        <v>7.7346199791666547E-3</v>
      </c>
    </row>
    <row r="38" spans="1:17" x14ac:dyDescent="0.2">
      <c r="A38">
        <f>A37</f>
        <v>33</v>
      </c>
      <c r="B38">
        <v>11</v>
      </c>
      <c r="C38" t="s">
        <v>90</v>
      </c>
      <c r="D38">
        <v>57</v>
      </c>
      <c r="E38" s="2">
        <v>0.88400000000000001</v>
      </c>
      <c r="F38" s="2">
        <v>0.90549999999999997</v>
      </c>
      <c r="G38" t="s">
        <v>87</v>
      </c>
      <c r="H38" t="s">
        <v>88</v>
      </c>
      <c r="I38" s="2">
        <v>0.98329999999999995</v>
      </c>
      <c r="J38" s="2" t="s">
        <v>54</v>
      </c>
      <c r="K38" s="2">
        <v>1</v>
      </c>
      <c r="L38" s="2">
        <v>0.89037814999999998</v>
      </c>
      <c r="M38" s="9">
        <v>7.8753472222222107E-3</v>
      </c>
      <c r="N38" s="9">
        <v>7.0120370903298508E-3</v>
      </c>
      <c r="O38" s="2">
        <v>100.63836891587707</v>
      </c>
      <c r="P38">
        <v>9</v>
      </c>
      <c r="Q38" s="10">
        <v>7.7346199791666547E-3</v>
      </c>
    </row>
    <row r="39" spans="1:17" x14ac:dyDescent="0.2">
      <c r="A39">
        <f>A38</f>
        <v>33</v>
      </c>
      <c r="B39">
        <v>11</v>
      </c>
      <c r="C39" t="s">
        <v>89</v>
      </c>
      <c r="D39">
        <v>58</v>
      </c>
      <c r="E39" s="2">
        <v>0.88400000000000001</v>
      </c>
      <c r="F39" s="2">
        <v>0.90549999999999997</v>
      </c>
      <c r="G39" t="s">
        <v>87</v>
      </c>
      <c r="H39" t="s">
        <v>88</v>
      </c>
      <c r="I39" s="2">
        <v>0.98329999999999995</v>
      </c>
      <c r="J39" s="2" t="s">
        <v>54</v>
      </c>
      <c r="K39" s="2">
        <v>1</v>
      </c>
      <c r="L39" s="2">
        <v>0.89037814999999998</v>
      </c>
      <c r="M39" s="9">
        <v>7.8753472222222107E-3</v>
      </c>
      <c r="N39" s="9">
        <v>7.0120370903298508E-3</v>
      </c>
      <c r="O39" s="2">
        <v>100.63836891587707</v>
      </c>
      <c r="P39">
        <v>10</v>
      </c>
      <c r="Q39" s="10">
        <v>7.5704215419965153E-3</v>
      </c>
    </row>
    <row r="40" spans="1:17" x14ac:dyDescent="0.2">
      <c r="A40">
        <f>A39</f>
        <v>33</v>
      </c>
      <c r="B40">
        <v>11</v>
      </c>
      <c r="C40" t="s">
        <v>91</v>
      </c>
      <c r="D40">
        <v>53</v>
      </c>
      <c r="E40" s="2">
        <v>0.91400000000000003</v>
      </c>
      <c r="F40" s="2">
        <v>0.90549999999999997</v>
      </c>
      <c r="G40" t="s">
        <v>87</v>
      </c>
      <c r="H40" t="s">
        <v>88</v>
      </c>
      <c r="I40" s="2">
        <v>0.98329999999999995</v>
      </c>
      <c r="J40" s="2" t="s">
        <v>54</v>
      </c>
      <c r="K40" s="2">
        <v>1</v>
      </c>
      <c r="L40" s="2">
        <v>0.89037814999999998</v>
      </c>
      <c r="M40" s="9">
        <v>7.8753472222222107E-3</v>
      </c>
      <c r="N40" s="9">
        <v>7.0120370903298508E-3</v>
      </c>
      <c r="O40" s="2">
        <v>100.63836891587707</v>
      </c>
      <c r="P40">
        <v>10</v>
      </c>
      <c r="Q40" s="10">
        <v>7.5704215419965153E-3</v>
      </c>
    </row>
    <row r="41" spans="1:17" x14ac:dyDescent="0.2">
      <c r="A41">
        <v>37</v>
      </c>
      <c r="B41">
        <v>16</v>
      </c>
      <c r="C41" t="s">
        <v>74</v>
      </c>
      <c r="D41">
        <v>63</v>
      </c>
      <c r="E41" s="2">
        <v>0.76300000000000001</v>
      </c>
      <c r="F41" s="2">
        <v>0.85149999999999992</v>
      </c>
      <c r="G41" t="s">
        <v>75</v>
      </c>
      <c r="H41" t="s">
        <v>39</v>
      </c>
      <c r="I41" s="2">
        <v>1.08</v>
      </c>
      <c r="J41" s="2" t="s">
        <v>54</v>
      </c>
      <c r="K41" s="2">
        <v>1</v>
      </c>
      <c r="L41" s="2">
        <v>0.91961999999999999</v>
      </c>
      <c r="M41" s="9">
        <v>7.6622685185185127E-3</v>
      </c>
      <c r="N41" s="9">
        <v>7.0463753749999943E-3</v>
      </c>
      <c r="O41" s="2">
        <v>100</v>
      </c>
      <c r="P41">
        <v>10</v>
      </c>
      <c r="Q41" s="10">
        <v>7.5704215419965153E-3</v>
      </c>
    </row>
    <row r="42" spans="1:17" x14ac:dyDescent="0.2">
      <c r="A42">
        <f>A41</f>
        <v>37</v>
      </c>
      <c r="B42">
        <v>16</v>
      </c>
      <c r="C42" t="s">
        <v>76</v>
      </c>
      <c r="D42">
        <v>44</v>
      </c>
      <c r="E42" s="2">
        <v>0.94</v>
      </c>
      <c r="F42" s="2">
        <v>0.85149999999999992</v>
      </c>
      <c r="G42" t="s">
        <v>75</v>
      </c>
      <c r="H42" t="s">
        <v>39</v>
      </c>
      <c r="I42" s="2">
        <v>1.08</v>
      </c>
      <c r="J42" s="2" t="s">
        <v>54</v>
      </c>
      <c r="K42" s="2">
        <v>1</v>
      </c>
      <c r="L42" s="2">
        <v>0.91961999999999999</v>
      </c>
      <c r="M42" s="9">
        <v>7.6622685185185127E-3</v>
      </c>
      <c r="N42" s="9">
        <v>7.0463753749999943E-3</v>
      </c>
      <c r="O42" s="2">
        <v>100</v>
      </c>
      <c r="P42">
        <v>10</v>
      </c>
      <c r="Q42" s="10">
        <v>7.5704215419965153E-3</v>
      </c>
    </row>
    <row r="43" spans="1:17" x14ac:dyDescent="0.2">
      <c r="A43">
        <v>39</v>
      </c>
      <c r="B43">
        <v>1</v>
      </c>
      <c r="C43" t="s">
        <v>58</v>
      </c>
      <c r="D43">
        <v>17</v>
      </c>
      <c r="E43" s="2">
        <v>0.85</v>
      </c>
      <c r="F43" s="2">
        <v>0.84012500000000012</v>
      </c>
      <c r="G43" t="s">
        <v>59</v>
      </c>
      <c r="H43" t="s">
        <v>60</v>
      </c>
      <c r="I43" s="2">
        <v>1.23</v>
      </c>
      <c r="J43" s="2" t="s">
        <v>61</v>
      </c>
      <c r="K43" s="2">
        <v>0.99</v>
      </c>
      <c r="L43" s="2">
        <v>1.0230202125000001</v>
      </c>
      <c r="M43" s="9">
        <v>6.9143518518518313E-3</v>
      </c>
      <c r="N43" s="9">
        <v>7.0735217007812292E-3</v>
      </c>
      <c r="O43" s="2">
        <v>99.495333831451404</v>
      </c>
      <c r="P43">
        <v>11</v>
      </c>
      <c r="Q43" s="10">
        <v>7.0120370903298508E-3</v>
      </c>
    </row>
    <row r="44" spans="1:17" x14ac:dyDescent="0.2">
      <c r="A44">
        <f t="shared" ref="A44:A50" si="1">A43</f>
        <v>39</v>
      </c>
      <c r="B44">
        <v>1</v>
      </c>
      <c r="C44" t="s">
        <v>65</v>
      </c>
      <c r="D44">
        <v>17</v>
      </c>
      <c r="E44" s="2">
        <v>0.85</v>
      </c>
      <c r="F44" s="2">
        <v>0.84012500000000012</v>
      </c>
      <c r="G44" t="s">
        <v>59</v>
      </c>
      <c r="H44" t="s">
        <v>60</v>
      </c>
      <c r="I44" s="2">
        <v>1.23</v>
      </c>
      <c r="J44" s="2" t="s">
        <v>61</v>
      </c>
      <c r="K44" s="2">
        <v>0.99</v>
      </c>
      <c r="L44" s="2">
        <v>1.0230202125000001</v>
      </c>
      <c r="M44" s="9">
        <v>6.9143518518518313E-3</v>
      </c>
      <c r="N44" s="9">
        <v>7.0735217007812292E-3</v>
      </c>
      <c r="O44" s="2">
        <v>99.495333831451404</v>
      </c>
      <c r="P44">
        <v>11</v>
      </c>
      <c r="Q44" s="10">
        <v>7.0120370903298508E-3</v>
      </c>
    </row>
    <row r="45" spans="1:17" x14ac:dyDescent="0.2">
      <c r="A45">
        <f t="shared" si="1"/>
        <v>39</v>
      </c>
      <c r="B45">
        <v>1</v>
      </c>
      <c r="C45" t="s">
        <v>64</v>
      </c>
      <c r="D45">
        <v>18</v>
      </c>
      <c r="E45" s="2">
        <v>0.86499999999999999</v>
      </c>
      <c r="F45" s="2">
        <v>0.84012500000000012</v>
      </c>
      <c r="G45" t="s">
        <v>59</v>
      </c>
      <c r="H45" t="s">
        <v>60</v>
      </c>
      <c r="I45" s="2">
        <v>1.23</v>
      </c>
      <c r="J45" s="2" t="s">
        <v>61</v>
      </c>
      <c r="K45" s="2">
        <v>0.99</v>
      </c>
      <c r="L45" s="2">
        <v>1.0230202125000001</v>
      </c>
      <c r="M45" s="9">
        <v>6.9143518518518313E-3</v>
      </c>
      <c r="N45" s="9">
        <v>7.0735217007812292E-3</v>
      </c>
      <c r="O45" s="2">
        <v>99.495333831451404</v>
      </c>
      <c r="P45">
        <v>11</v>
      </c>
      <c r="Q45" s="10">
        <v>7.0120370903298508E-3</v>
      </c>
    </row>
    <row r="46" spans="1:17" x14ac:dyDescent="0.2">
      <c r="A46">
        <f t="shared" si="1"/>
        <v>39</v>
      </c>
      <c r="B46">
        <v>1</v>
      </c>
      <c r="C46" t="s">
        <v>63</v>
      </c>
      <c r="D46">
        <v>17</v>
      </c>
      <c r="E46" s="2">
        <v>0.85</v>
      </c>
      <c r="F46" s="2">
        <v>0.84012500000000012</v>
      </c>
      <c r="G46" t="s">
        <v>59</v>
      </c>
      <c r="H46" t="s">
        <v>60</v>
      </c>
      <c r="I46" s="2">
        <v>1.23</v>
      </c>
      <c r="J46" s="2" t="s">
        <v>61</v>
      </c>
      <c r="K46" s="2">
        <v>0.99</v>
      </c>
      <c r="L46" s="2">
        <v>1.0230202125000001</v>
      </c>
      <c r="M46" s="9">
        <v>6.9143518518518313E-3</v>
      </c>
      <c r="N46" s="9">
        <v>7.0735217007812292E-3</v>
      </c>
      <c r="O46" s="2">
        <v>99.495333831451404</v>
      </c>
      <c r="P46">
        <v>11</v>
      </c>
      <c r="Q46" s="10">
        <v>7.0120370903298508E-3</v>
      </c>
    </row>
    <row r="47" spans="1:17" x14ac:dyDescent="0.2">
      <c r="A47">
        <f t="shared" si="1"/>
        <v>39</v>
      </c>
      <c r="B47">
        <v>1</v>
      </c>
      <c r="C47" t="s">
        <v>68</v>
      </c>
      <c r="D47">
        <v>16</v>
      </c>
      <c r="E47" s="2">
        <v>0.83599999999999997</v>
      </c>
      <c r="F47" s="2">
        <v>0.84012500000000012</v>
      </c>
      <c r="G47" t="s">
        <v>59</v>
      </c>
      <c r="H47" t="s">
        <v>60</v>
      </c>
      <c r="I47" s="2">
        <v>1.23</v>
      </c>
      <c r="J47" s="2" t="s">
        <v>61</v>
      </c>
      <c r="K47" s="2">
        <v>0.99</v>
      </c>
      <c r="L47" s="2">
        <v>1.0230202125000001</v>
      </c>
      <c r="M47" s="9">
        <v>6.9143518518518313E-3</v>
      </c>
      <c r="N47" s="9">
        <v>7.0735217007812292E-3</v>
      </c>
      <c r="O47" s="2">
        <v>99.495333831451404</v>
      </c>
      <c r="P47">
        <v>12</v>
      </c>
      <c r="Q47" s="10">
        <v>6.5452380468749875E-3</v>
      </c>
    </row>
    <row r="48" spans="1:17" x14ac:dyDescent="0.2">
      <c r="A48">
        <f t="shared" si="1"/>
        <v>39</v>
      </c>
      <c r="B48">
        <v>1</v>
      </c>
      <c r="C48" t="s">
        <v>165</v>
      </c>
      <c r="D48">
        <v>16</v>
      </c>
      <c r="E48" s="2">
        <v>0.83599999999999997</v>
      </c>
      <c r="F48" s="2">
        <v>0.84012500000000012</v>
      </c>
      <c r="G48" t="s">
        <v>59</v>
      </c>
      <c r="H48" t="s">
        <v>60</v>
      </c>
      <c r="I48" s="2">
        <v>1.23</v>
      </c>
      <c r="J48" s="2" t="s">
        <v>61</v>
      </c>
      <c r="K48" s="2">
        <v>0.99</v>
      </c>
      <c r="L48" s="2">
        <v>1.0230202125000001</v>
      </c>
      <c r="M48" s="9">
        <v>6.9143518518518313E-3</v>
      </c>
      <c r="N48" s="9">
        <v>7.0735217007812292E-3</v>
      </c>
      <c r="O48" s="2">
        <v>99.495333831451404</v>
      </c>
      <c r="P48">
        <v>12</v>
      </c>
      <c r="Q48" s="10">
        <v>6.5452380468749875E-3</v>
      </c>
    </row>
    <row r="49" spans="1:17" x14ac:dyDescent="0.2">
      <c r="A49">
        <f t="shared" si="1"/>
        <v>39</v>
      </c>
      <c r="B49">
        <v>1</v>
      </c>
      <c r="C49" t="s">
        <v>166</v>
      </c>
      <c r="D49">
        <v>16</v>
      </c>
      <c r="E49" s="2">
        <v>0.83599999999999997</v>
      </c>
      <c r="F49" s="2">
        <v>0.84012500000000012</v>
      </c>
      <c r="G49" t="s">
        <v>59</v>
      </c>
      <c r="H49" t="s">
        <v>60</v>
      </c>
      <c r="I49" s="2">
        <v>1.23</v>
      </c>
      <c r="J49" s="2" t="s">
        <v>61</v>
      </c>
      <c r="K49" s="2">
        <v>0.99</v>
      </c>
      <c r="L49" s="2">
        <v>1.0230202125000001</v>
      </c>
      <c r="M49" s="9">
        <v>6.9143518518518313E-3</v>
      </c>
      <c r="N49" s="9">
        <v>7.0735217007812292E-3</v>
      </c>
      <c r="O49" s="2">
        <v>99.495333831451404</v>
      </c>
      <c r="P49">
        <v>12</v>
      </c>
      <c r="Q49" s="10">
        <v>6.5452380468749875E-3</v>
      </c>
    </row>
    <row r="50" spans="1:17" x14ac:dyDescent="0.2">
      <c r="A50">
        <f t="shared" si="1"/>
        <v>39</v>
      </c>
      <c r="B50">
        <v>1</v>
      </c>
      <c r="C50" t="s">
        <v>198</v>
      </c>
      <c r="D50">
        <v>14</v>
      </c>
      <c r="E50" s="2">
        <v>0.79800000000000004</v>
      </c>
      <c r="F50" s="2">
        <v>0.84012500000000012</v>
      </c>
      <c r="G50" t="s">
        <v>59</v>
      </c>
      <c r="H50" t="s">
        <v>60</v>
      </c>
      <c r="I50" s="2">
        <v>1.23</v>
      </c>
      <c r="J50" s="2" t="s">
        <v>61</v>
      </c>
      <c r="K50" s="2">
        <v>0.99</v>
      </c>
      <c r="L50" s="2">
        <v>1.0230202125000001</v>
      </c>
      <c r="M50" s="9">
        <v>6.9143518518518313E-3</v>
      </c>
      <c r="N50" s="9">
        <v>7.0735217007812292E-3</v>
      </c>
      <c r="O50" s="2">
        <v>99.495333831451404</v>
      </c>
      <c r="P50">
        <v>12</v>
      </c>
      <c r="Q50" s="10">
        <v>6.5452380468749875E-3</v>
      </c>
    </row>
    <row r="51" spans="1:17" x14ac:dyDescent="0.2">
      <c r="A51">
        <v>47</v>
      </c>
      <c r="B51">
        <v>18</v>
      </c>
      <c r="C51" t="s">
        <v>120</v>
      </c>
      <c r="D51">
        <v>16</v>
      </c>
      <c r="E51" s="2">
        <v>0.93400000000000005</v>
      </c>
      <c r="F51" s="2">
        <v>0.95</v>
      </c>
      <c r="G51" t="s">
        <v>126</v>
      </c>
      <c r="H51" t="s">
        <v>39</v>
      </c>
      <c r="I51" s="2">
        <v>1.08</v>
      </c>
      <c r="J51" s="2" t="s">
        <v>54</v>
      </c>
      <c r="K51" s="2">
        <v>1</v>
      </c>
      <c r="L51" s="2">
        <v>1.026</v>
      </c>
      <c r="M51" s="9">
        <v>6.963078703703697E-3</v>
      </c>
      <c r="N51" s="9">
        <v>7.1441187499999932E-3</v>
      </c>
      <c r="O51" s="2">
        <v>98.182893148790072</v>
      </c>
      <c r="P51">
        <v>13</v>
      </c>
      <c r="Q51" s="10">
        <v>8.3781099999999872E-3</v>
      </c>
    </row>
    <row r="52" spans="1:17" x14ac:dyDescent="0.2">
      <c r="A52">
        <f>A51</f>
        <v>47</v>
      </c>
      <c r="B52">
        <v>18</v>
      </c>
      <c r="C52" t="s">
        <v>119</v>
      </c>
      <c r="D52">
        <v>18</v>
      </c>
      <c r="E52" s="2">
        <v>0.96599999999999997</v>
      </c>
      <c r="F52" s="2">
        <v>0.95</v>
      </c>
      <c r="G52" t="s">
        <v>126</v>
      </c>
      <c r="H52" t="s">
        <v>39</v>
      </c>
      <c r="I52" s="2">
        <v>1.08</v>
      </c>
      <c r="J52" s="2" t="s">
        <v>54</v>
      </c>
      <c r="K52" s="2">
        <v>1</v>
      </c>
      <c r="L52" s="2">
        <v>1.026</v>
      </c>
      <c r="M52" s="9">
        <v>6.963078703703697E-3</v>
      </c>
      <c r="N52" s="9">
        <v>7.1441187499999932E-3</v>
      </c>
      <c r="O52" s="2">
        <v>98.182893148790072</v>
      </c>
      <c r="P52">
        <v>13</v>
      </c>
      <c r="Q52" s="10">
        <v>8.3781099999999872E-3</v>
      </c>
    </row>
    <row r="53" spans="1:17" x14ac:dyDescent="0.2">
      <c r="A53">
        <v>49</v>
      </c>
      <c r="B53">
        <v>7</v>
      </c>
      <c r="C53" t="s">
        <v>147</v>
      </c>
      <c r="D53">
        <v>15</v>
      </c>
      <c r="E53" s="2">
        <v>0.91400000000000003</v>
      </c>
      <c r="F53" s="2">
        <v>0.90300000000000002</v>
      </c>
      <c r="G53" t="s">
        <v>52</v>
      </c>
      <c r="H53" t="s">
        <v>53</v>
      </c>
      <c r="I53" s="2">
        <v>1</v>
      </c>
      <c r="J53" s="2" t="s">
        <v>54</v>
      </c>
      <c r="K53" s="2">
        <v>1</v>
      </c>
      <c r="L53" s="2">
        <v>0.90300000000000002</v>
      </c>
      <c r="M53" s="9">
        <v>8.2002314814814611E-3</v>
      </c>
      <c r="N53" s="9">
        <v>7.4048090277777593E-3</v>
      </c>
      <c r="O53" s="2">
        <v>93.336507500721311</v>
      </c>
      <c r="P53">
        <v>14</v>
      </c>
      <c r="Q53" s="10">
        <v>7.9146248673333166E-3</v>
      </c>
    </row>
    <row r="54" spans="1:17" x14ac:dyDescent="0.2">
      <c r="A54">
        <f>A53</f>
        <v>49</v>
      </c>
      <c r="B54">
        <v>7</v>
      </c>
      <c r="C54" t="s">
        <v>181</v>
      </c>
      <c r="D54">
        <v>14</v>
      </c>
      <c r="E54" s="2">
        <v>0.89200000000000002</v>
      </c>
      <c r="F54" s="2">
        <v>0.90300000000000002</v>
      </c>
      <c r="G54" t="s">
        <v>52</v>
      </c>
      <c r="H54" t="s">
        <v>53</v>
      </c>
      <c r="I54" s="2">
        <v>1</v>
      </c>
      <c r="J54" s="2" t="s">
        <v>54</v>
      </c>
      <c r="K54" s="2">
        <v>1</v>
      </c>
      <c r="L54" s="2">
        <v>0.90300000000000002</v>
      </c>
      <c r="M54" s="9">
        <v>8.2002314814814611E-3</v>
      </c>
      <c r="N54" s="9">
        <v>7.4048090277777593E-3</v>
      </c>
      <c r="O54" s="2">
        <v>93.336507500721311</v>
      </c>
      <c r="P54">
        <v>14</v>
      </c>
      <c r="Q54" s="10">
        <v>7.9146248673333166E-3</v>
      </c>
    </row>
    <row r="55" spans="1:17" x14ac:dyDescent="0.2">
      <c r="A55">
        <f>A54</f>
        <v>49</v>
      </c>
      <c r="B55">
        <v>7</v>
      </c>
      <c r="C55" t="s">
        <v>199</v>
      </c>
      <c r="D55">
        <v>14</v>
      </c>
      <c r="E55" s="2">
        <v>0.89200000000000002</v>
      </c>
      <c r="F55" s="2">
        <v>0.90300000000000002</v>
      </c>
      <c r="G55" t="s">
        <v>52</v>
      </c>
      <c r="H55" t="s">
        <v>53</v>
      </c>
      <c r="I55" s="2">
        <v>1</v>
      </c>
      <c r="J55" s="2" t="s">
        <v>54</v>
      </c>
      <c r="K55" s="2">
        <v>1</v>
      </c>
      <c r="L55" s="2">
        <v>0.90300000000000002</v>
      </c>
      <c r="M55" s="9">
        <v>8.2002314814814611E-3</v>
      </c>
      <c r="N55" s="9">
        <v>7.4048090277777593E-3</v>
      </c>
      <c r="O55" s="2">
        <v>93.336507500721311</v>
      </c>
      <c r="P55">
        <v>15</v>
      </c>
      <c r="Q55" s="10">
        <v>6.7157938574999871E-3</v>
      </c>
    </row>
    <row r="56" spans="1:17" x14ac:dyDescent="0.2">
      <c r="A56">
        <f>A55</f>
        <v>49</v>
      </c>
      <c r="B56">
        <v>7</v>
      </c>
      <c r="C56" t="s">
        <v>182</v>
      </c>
      <c r="D56">
        <v>15</v>
      </c>
      <c r="E56" s="2">
        <v>0.91400000000000003</v>
      </c>
      <c r="F56" s="2">
        <v>0.90300000000000002</v>
      </c>
      <c r="G56" t="s">
        <v>52</v>
      </c>
      <c r="H56" t="s">
        <v>53</v>
      </c>
      <c r="I56" s="2">
        <v>1</v>
      </c>
      <c r="J56" s="2" t="s">
        <v>54</v>
      </c>
      <c r="K56" s="2">
        <v>1</v>
      </c>
      <c r="L56" s="2">
        <v>0.90300000000000002</v>
      </c>
      <c r="M56" s="9">
        <v>8.2002314814814611E-3</v>
      </c>
      <c r="N56" s="9">
        <v>7.4048090277777593E-3</v>
      </c>
      <c r="O56" s="2">
        <v>93.336507500721311</v>
      </c>
      <c r="P56">
        <v>15</v>
      </c>
      <c r="Q56" s="10">
        <v>6.7157938574999871E-3</v>
      </c>
    </row>
    <row r="57" spans="1:17" x14ac:dyDescent="0.2">
      <c r="A57">
        <v>53</v>
      </c>
      <c r="B57">
        <v>17</v>
      </c>
      <c r="C57" t="s">
        <v>136</v>
      </c>
      <c r="D57">
        <v>37</v>
      </c>
      <c r="E57" s="2">
        <v>0.97</v>
      </c>
      <c r="F57" s="2">
        <v>0.92700000000000005</v>
      </c>
      <c r="G57" t="s">
        <v>70</v>
      </c>
      <c r="H57" t="s">
        <v>43</v>
      </c>
      <c r="I57" s="2">
        <v>1.1100000000000001</v>
      </c>
      <c r="J57" s="2" t="s">
        <v>54</v>
      </c>
      <c r="K57" s="2">
        <v>1</v>
      </c>
      <c r="L57" s="2">
        <v>1.0289700000000002</v>
      </c>
      <c r="M57" s="9">
        <v>7.3561342592592463E-3</v>
      </c>
      <c r="N57" s="9">
        <v>7.5692414687499876E-3</v>
      </c>
      <c r="O57" s="2">
        <v>90.279611674770848</v>
      </c>
      <c r="P57">
        <v>16</v>
      </c>
      <c r="Q57" s="10">
        <v>7.0463753749999943E-3</v>
      </c>
    </row>
    <row r="58" spans="1:17" x14ac:dyDescent="0.2">
      <c r="A58">
        <f>A57</f>
        <v>53</v>
      </c>
      <c r="B58">
        <v>17</v>
      </c>
      <c r="C58" t="s">
        <v>86</v>
      </c>
      <c r="D58">
        <v>59</v>
      </c>
      <c r="E58" s="2">
        <v>0.88400000000000001</v>
      </c>
      <c r="F58" s="2">
        <v>0.92700000000000005</v>
      </c>
      <c r="G58" t="s">
        <v>70</v>
      </c>
      <c r="H58" t="s">
        <v>43</v>
      </c>
      <c r="I58" s="2">
        <v>1.1100000000000001</v>
      </c>
      <c r="J58" s="2" t="s">
        <v>54</v>
      </c>
      <c r="K58" s="2">
        <v>1</v>
      </c>
      <c r="L58" s="2">
        <v>1.0289700000000002</v>
      </c>
      <c r="M58" s="9">
        <v>7.3561342592592463E-3</v>
      </c>
      <c r="N58" s="9">
        <v>7.5692414687499876E-3</v>
      </c>
      <c r="O58" s="2">
        <v>90.279611674770848</v>
      </c>
      <c r="P58">
        <v>16</v>
      </c>
      <c r="Q58" s="10">
        <v>7.0463753749999943E-3</v>
      </c>
    </row>
    <row r="59" spans="1:17" x14ac:dyDescent="0.2">
      <c r="A59">
        <f>A58</f>
        <v>53</v>
      </c>
      <c r="B59">
        <v>17</v>
      </c>
      <c r="C59" t="s">
        <v>200</v>
      </c>
      <c r="D59">
        <v>46</v>
      </c>
      <c r="E59" s="2">
        <v>0.94</v>
      </c>
      <c r="F59" s="2">
        <v>0.92700000000000005</v>
      </c>
      <c r="G59" t="s">
        <v>70</v>
      </c>
      <c r="H59" t="s">
        <v>43</v>
      </c>
      <c r="I59" s="2">
        <v>1.1100000000000001</v>
      </c>
      <c r="J59" s="2" t="s">
        <v>54</v>
      </c>
      <c r="K59" s="2">
        <v>1</v>
      </c>
      <c r="L59" s="2">
        <v>1.0289700000000002</v>
      </c>
      <c r="M59" s="9">
        <v>7.3561342592592463E-3</v>
      </c>
      <c r="N59" s="9">
        <v>7.5692414687499876E-3</v>
      </c>
      <c r="O59" s="2">
        <v>90.279611674770848</v>
      </c>
      <c r="P59">
        <v>17</v>
      </c>
      <c r="Q59" s="10">
        <v>7.5692414687499876E-3</v>
      </c>
    </row>
    <row r="60" spans="1:17" x14ac:dyDescent="0.2">
      <c r="A60">
        <f>A59</f>
        <v>53</v>
      </c>
      <c r="B60">
        <v>17</v>
      </c>
      <c r="C60" t="s">
        <v>201</v>
      </c>
      <c r="D60">
        <v>51</v>
      </c>
      <c r="E60" s="2">
        <v>0.91400000000000003</v>
      </c>
      <c r="F60" s="2">
        <v>0.92700000000000005</v>
      </c>
      <c r="G60" t="s">
        <v>70</v>
      </c>
      <c r="H60" t="s">
        <v>43</v>
      </c>
      <c r="I60" s="2">
        <v>1.1100000000000001</v>
      </c>
      <c r="J60" s="2" t="s">
        <v>54</v>
      </c>
      <c r="K60" s="2">
        <v>1</v>
      </c>
      <c r="L60" s="2">
        <v>1.0289700000000002</v>
      </c>
      <c r="M60" s="9">
        <v>7.3561342592592463E-3</v>
      </c>
      <c r="N60" s="9">
        <v>7.5692414687499876E-3</v>
      </c>
      <c r="O60" s="2">
        <v>90.279611674770848</v>
      </c>
      <c r="P60">
        <v>17</v>
      </c>
      <c r="Q60" s="10">
        <v>7.5692414687499876E-3</v>
      </c>
    </row>
    <row r="61" spans="1:17" x14ac:dyDescent="0.2">
      <c r="A61">
        <v>57</v>
      </c>
      <c r="B61">
        <v>10</v>
      </c>
      <c r="C61" t="s">
        <v>171</v>
      </c>
      <c r="D61">
        <v>15</v>
      </c>
      <c r="E61" s="2">
        <v>0.81799999999999995</v>
      </c>
      <c r="F61" s="2">
        <v>0.8095</v>
      </c>
      <c r="G61" t="s">
        <v>202</v>
      </c>
      <c r="H61" t="s">
        <v>43</v>
      </c>
      <c r="I61" s="2">
        <v>1.1100000000000001</v>
      </c>
      <c r="J61" s="2" t="s">
        <v>79</v>
      </c>
      <c r="K61" s="2">
        <v>1.01</v>
      </c>
      <c r="L61" s="2">
        <v>0.90753045000000021</v>
      </c>
      <c r="M61" s="9">
        <v>8.3417824074073915E-3</v>
      </c>
      <c r="N61" s="9">
        <v>7.5704215419965153E-3</v>
      </c>
      <c r="O61" s="2">
        <v>90.257673418789864</v>
      </c>
      <c r="P61">
        <v>17</v>
      </c>
      <c r="Q61" s="10">
        <v>7.5692414687499876E-3</v>
      </c>
    </row>
    <row r="62" spans="1:17" x14ac:dyDescent="0.2">
      <c r="A62">
        <f>A61</f>
        <v>57</v>
      </c>
      <c r="B62">
        <v>10</v>
      </c>
      <c r="C62" t="s">
        <v>92</v>
      </c>
      <c r="D62">
        <v>15</v>
      </c>
      <c r="E62" s="2">
        <v>0.81799999999999995</v>
      </c>
      <c r="F62" s="2">
        <v>0.8095</v>
      </c>
      <c r="G62" t="s">
        <v>202</v>
      </c>
      <c r="H62" t="s">
        <v>43</v>
      </c>
      <c r="I62" s="2">
        <v>1.1100000000000001</v>
      </c>
      <c r="J62" s="2" t="s">
        <v>79</v>
      </c>
      <c r="K62" s="2">
        <v>1.01</v>
      </c>
      <c r="L62" s="2">
        <v>0.90753045000000021</v>
      </c>
      <c r="M62" s="9">
        <v>8.3417824074073915E-3</v>
      </c>
      <c r="N62" s="9">
        <v>7.5704215419965153E-3</v>
      </c>
      <c r="O62" s="2">
        <v>90.257673418789864</v>
      </c>
      <c r="P62">
        <v>17</v>
      </c>
      <c r="Q62" s="10">
        <v>7.5692414687499876E-3</v>
      </c>
    </row>
    <row r="63" spans="1:17" x14ac:dyDescent="0.2">
      <c r="A63">
        <f>A62</f>
        <v>57</v>
      </c>
      <c r="B63">
        <v>10</v>
      </c>
      <c r="C63" t="s">
        <v>130</v>
      </c>
      <c r="D63">
        <v>13</v>
      </c>
      <c r="E63" s="2">
        <v>0.78400000000000003</v>
      </c>
      <c r="F63" s="2">
        <v>0.8095</v>
      </c>
      <c r="G63" t="s">
        <v>202</v>
      </c>
      <c r="H63" t="s">
        <v>43</v>
      </c>
      <c r="I63" s="2">
        <v>1.1100000000000001</v>
      </c>
      <c r="J63" s="2" t="s">
        <v>79</v>
      </c>
      <c r="K63" s="2">
        <v>1.01</v>
      </c>
      <c r="L63" s="2">
        <v>0.90753045000000021</v>
      </c>
      <c r="M63" s="9">
        <v>8.3417824074073915E-3</v>
      </c>
      <c r="N63" s="9">
        <v>7.5704215419965153E-3</v>
      </c>
      <c r="O63" s="2">
        <v>90.257673418789864</v>
      </c>
      <c r="P63">
        <v>18</v>
      </c>
      <c r="Q63" s="10">
        <v>7.1441187499999932E-3</v>
      </c>
    </row>
    <row r="64" spans="1:17" x14ac:dyDescent="0.2">
      <c r="A64">
        <f>A63</f>
        <v>57</v>
      </c>
      <c r="B64">
        <v>10</v>
      </c>
      <c r="C64" t="s">
        <v>94</v>
      </c>
      <c r="D64">
        <v>15</v>
      </c>
      <c r="E64" s="2">
        <v>0.81799999999999995</v>
      </c>
      <c r="F64" s="2">
        <v>0.8095</v>
      </c>
      <c r="G64" t="s">
        <v>202</v>
      </c>
      <c r="H64" t="s">
        <v>43</v>
      </c>
      <c r="I64" s="2">
        <v>1.1100000000000001</v>
      </c>
      <c r="J64" s="2" t="s">
        <v>79</v>
      </c>
      <c r="K64" s="2">
        <v>1.01</v>
      </c>
      <c r="L64" s="2">
        <v>0.90753045000000021</v>
      </c>
      <c r="M64" s="9">
        <v>8.3417824074073915E-3</v>
      </c>
      <c r="N64" s="9">
        <v>7.5704215419965153E-3</v>
      </c>
      <c r="O64" s="2">
        <v>90.257673418789864</v>
      </c>
      <c r="P64">
        <v>18</v>
      </c>
      <c r="Q64" s="10">
        <v>7.1441187499999932E-3</v>
      </c>
    </row>
    <row r="65" spans="1:17" x14ac:dyDescent="0.2">
      <c r="A65">
        <v>61</v>
      </c>
      <c r="B65">
        <v>5</v>
      </c>
      <c r="C65" t="s">
        <v>127</v>
      </c>
      <c r="D65">
        <v>15</v>
      </c>
      <c r="E65" s="2">
        <v>0.81799999999999995</v>
      </c>
      <c r="F65" s="2">
        <v>0.79600000000000004</v>
      </c>
      <c r="G65" t="s">
        <v>203</v>
      </c>
      <c r="H65" t="s">
        <v>43</v>
      </c>
      <c r="I65" s="2">
        <v>1.1100000000000001</v>
      </c>
      <c r="J65" s="2" t="s">
        <v>21</v>
      </c>
      <c r="K65" s="2">
        <v>1.02</v>
      </c>
      <c r="L65" s="2">
        <v>0.90123120000000012</v>
      </c>
      <c r="M65" s="9">
        <v>8.525925925925916E-3</v>
      </c>
      <c r="N65" s="9">
        <v>7.6838304533333257E-3</v>
      </c>
      <c r="O65" s="2">
        <v>88.149335029836337</v>
      </c>
      <c r="P65">
        <v>19</v>
      </c>
      <c r="Q65" s="10">
        <v>6.5803578749999824E-3</v>
      </c>
    </row>
    <row r="66" spans="1:17" x14ac:dyDescent="0.2">
      <c r="A66">
        <f>A65</f>
        <v>61</v>
      </c>
      <c r="B66">
        <v>5</v>
      </c>
      <c r="C66" t="s">
        <v>109</v>
      </c>
      <c r="D66">
        <v>13</v>
      </c>
      <c r="E66" s="2">
        <v>0.78400000000000003</v>
      </c>
      <c r="F66" s="2">
        <v>0.79600000000000004</v>
      </c>
      <c r="G66" t="s">
        <v>203</v>
      </c>
      <c r="H66" t="s">
        <v>43</v>
      </c>
      <c r="I66" s="2">
        <v>1.1100000000000001</v>
      </c>
      <c r="J66" s="2" t="s">
        <v>21</v>
      </c>
      <c r="K66" s="2">
        <v>1.02</v>
      </c>
      <c r="L66" s="2">
        <v>0.90123120000000012</v>
      </c>
      <c r="M66" s="9">
        <v>8.525925925925916E-3</v>
      </c>
      <c r="N66" s="9">
        <v>7.6838304533333257E-3</v>
      </c>
      <c r="O66" s="2">
        <v>88.149335029836337</v>
      </c>
      <c r="P66">
        <v>19</v>
      </c>
      <c r="Q66" s="10">
        <v>6.5803578749999824E-3</v>
      </c>
    </row>
    <row r="67" spans="1:17" x14ac:dyDescent="0.2">
      <c r="A67">
        <f>A66</f>
        <v>61</v>
      </c>
      <c r="B67">
        <v>5</v>
      </c>
      <c r="C67" t="s">
        <v>179</v>
      </c>
      <c r="D67">
        <v>13</v>
      </c>
      <c r="E67" s="2">
        <v>0.78400000000000003</v>
      </c>
      <c r="F67" s="2">
        <v>0.79600000000000004</v>
      </c>
      <c r="G67" t="s">
        <v>203</v>
      </c>
      <c r="H67" t="s">
        <v>43</v>
      </c>
      <c r="I67" s="2">
        <v>1.1100000000000001</v>
      </c>
      <c r="J67" s="2" t="s">
        <v>21</v>
      </c>
      <c r="K67" s="2">
        <v>1.02</v>
      </c>
      <c r="L67" s="2">
        <v>0.90123120000000012</v>
      </c>
      <c r="M67" s="9">
        <v>8.525925925925916E-3</v>
      </c>
      <c r="N67" s="9">
        <v>7.6838304533333257E-3</v>
      </c>
      <c r="O67" s="2">
        <v>88.149335029836337</v>
      </c>
      <c r="P67">
        <v>20</v>
      </c>
      <c r="Q67" s="10">
        <v>6.6082897222222063E-3</v>
      </c>
    </row>
    <row r="68" spans="1:17" x14ac:dyDescent="0.2">
      <c r="A68">
        <f>A67</f>
        <v>61</v>
      </c>
      <c r="B68">
        <v>5</v>
      </c>
      <c r="C68" t="s">
        <v>174</v>
      </c>
      <c r="D68">
        <v>14</v>
      </c>
      <c r="E68" s="2">
        <v>0.79800000000000004</v>
      </c>
      <c r="F68" s="2">
        <v>0.79600000000000004</v>
      </c>
      <c r="G68" t="s">
        <v>203</v>
      </c>
      <c r="H68" t="s">
        <v>43</v>
      </c>
      <c r="I68" s="2">
        <v>1.1100000000000001</v>
      </c>
      <c r="J68" s="2" t="s">
        <v>21</v>
      </c>
      <c r="K68" s="2">
        <v>1.02</v>
      </c>
      <c r="L68" s="2">
        <v>0.90123120000000012</v>
      </c>
      <c r="M68" s="9">
        <v>8.525925925925916E-3</v>
      </c>
      <c r="N68" s="9">
        <v>7.6838304533333257E-3</v>
      </c>
      <c r="O68" s="2">
        <v>88.149335029836337</v>
      </c>
      <c r="P68">
        <v>21</v>
      </c>
      <c r="Q68" s="10">
        <v>6.9634577850043273E-3</v>
      </c>
    </row>
    <row r="69" spans="1:17" x14ac:dyDescent="0.2">
      <c r="A69">
        <v>65</v>
      </c>
      <c r="B69">
        <v>9</v>
      </c>
      <c r="C69" t="s">
        <v>81</v>
      </c>
      <c r="D69">
        <v>55</v>
      </c>
      <c r="E69" s="2">
        <v>0.81799999999999995</v>
      </c>
      <c r="F69" s="2">
        <v>0.84149999999999991</v>
      </c>
      <c r="G69" t="s">
        <v>78</v>
      </c>
      <c r="H69" t="s">
        <v>53</v>
      </c>
      <c r="I69" s="2">
        <v>1</v>
      </c>
      <c r="J69" s="2" t="s">
        <v>79</v>
      </c>
      <c r="K69" s="2">
        <v>1.01</v>
      </c>
      <c r="L69" s="2">
        <v>0.84991499999999998</v>
      </c>
      <c r="M69" s="9">
        <v>9.1004629629629491E-3</v>
      </c>
      <c r="N69" s="9">
        <v>7.7346199791666547E-3</v>
      </c>
      <c r="O69" s="2">
        <v>87.205127861202698</v>
      </c>
      <c r="P69">
        <v>21</v>
      </c>
      <c r="Q69" s="10">
        <v>6.9634577850043273E-3</v>
      </c>
    </row>
    <row r="70" spans="1:17" x14ac:dyDescent="0.2">
      <c r="A70">
        <f>A69</f>
        <v>65</v>
      </c>
      <c r="B70">
        <v>9</v>
      </c>
      <c r="C70" t="s">
        <v>177</v>
      </c>
      <c r="D70">
        <v>46</v>
      </c>
      <c r="E70" s="2">
        <v>0.84199999999999997</v>
      </c>
      <c r="F70" s="2">
        <v>0.84149999999999991</v>
      </c>
      <c r="G70" t="s">
        <v>78</v>
      </c>
      <c r="H70" t="s">
        <v>53</v>
      </c>
      <c r="I70" s="2">
        <v>1</v>
      </c>
      <c r="J70" s="2" t="s">
        <v>79</v>
      </c>
      <c r="K70" s="2">
        <v>1.01</v>
      </c>
      <c r="L70" s="2">
        <v>0.84991499999999998</v>
      </c>
      <c r="M70" s="9">
        <v>9.1004629629629491E-3</v>
      </c>
      <c r="N70" s="9">
        <v>7.7346199791666547E-3</v>
      </c>
      <c r="O70" s="2">
        <v>87.205127861202698</v>
      </c>
      <c r="P70">
        <v>21</v>
      </c>
      <c r="Q70" s="10">
        <v>6.9634577850043273E-3</v>
      </c>
    </row>
    <row r="71" spans="1:17" x14ac:dyDescent="0.2">
      <c r="A71">
        <f>A70</f>
        <v>65</v>
      </c>
      <c r="B71">
        <v>9</v>
      </c>
      <c r="C71" t="s">
        <v>80</v>
      </c>
      <c r="D71">
        <v>55</v>
      </c>
      <c r="E71" s="2">
        <v>0.91400000000000003</v>
      </c>
      <c r="F71" s="2">
        <v>0.84149999999999991</v>
      </c>
      <c r="G71" t="s">
        <v>78</v>
      </c>
      <c r="H71" t="s">
        <v>53</v>
      </c>
      <c r="I71" s="2">
        <v>1</v>
      </c>
      <c r="J71" s="2" t="s">
        <v>79</v>
      </c>
      <c r="K71" s="2">
        <v>1.01</v>
      </c>
      <c r="L71" s="2">
        <v>0.84991499999999998</v>
      </c>
      <c r="M71" s="9">
        <v>9.1004629629629491E-3</v>
      </c>
      <c r="N71" s="9">
        <v>7.7346199791666547E-3</v>
      </c>
      <c r="O71" s="2">
        <v>87.205127861202698</v>
      </c>
      <c r="P71">
        <v>21</v>
      </c>
      <c r="Q71" s="10">
        <v>6.9634577850043273E-3</v>
      </c>
    </row>
    <row r="72" spans="1:17" x14ac:dyDescent="0.2">
      <c r="A72">
        <f>A71</f>
        <v>65</v>
      </c>
      <c r="B72">
        <v>9</v>
      </c>
      <c r="C72" t="s">
        <v>204</v>
      </c>
      <c r="D72">
        <v>60</v>
      </c>
      <c r="E72" s="2">
        <v>0.79200000000000004</v>
      </c>
      <c r="F72" s="2">
        <v>0.84149999999999991</v>
      </c>
      <c r="G72" t="s">
        <v>78</v>
      </c>
      <c r="H72" t="s">
        <v>53</v>
      </c>
      <c r="I72" s="2">
        <v>1</v>
      </c>
      <c r="J72" s="2" t="s">
        <v>79</v>
      </c>
      <c r="K72" s="2">
        <v>1.01</v>
      </c>
      <c r="L72" s="2">
        <v>0.84991499999999998</v>
      </c>
      <c r="M72" s="9">
        <v>9.1004629629629491E-3</v>
      </c>
      <c r="N72" s="9">
        <v>7.7346199791666547E-3</v>
      </c>
      <c r="O72" s="2">
        <v>87.205127861202698</v>
      </c>
      <c r="P72">
        <v>21</v>
      </c>
      <c r="Q72" s="10">
        <v>6.9634577850043273E-3</v>
      </c>
    </row>
    <row r="73" spans="1:17" x14ac:dyDescent="0.2">
      <c r="A73">
        <v>69</v>
      </c>
      <c r="B73">
        <v>14</v>
      </c>
      <c r="C73" t="s">
        <v>205</v>
      </c>
      <c r="D73">
        <v>25</v>
      </c>
      <c r="E73" s="2">
        <v>0.89500000000000002</v>
      </c>
      <c r="F73" s="2">
        <v>0.91749999999999998</v>
      </c>
      <c r="G73" t="s">
        <v>138</v>
      </c>
      <c r="H73" t="s">
        <v>49</v>
      </c>
      <c r="I73" s="2">
        <v>1.0176000000000001</v>
      </c>
      <c r="J73" s="2" t="s">
        <v>21</v>
      </c>
      <c r="K73" s="2">
        <v>1.02</v>
      </c>
      <c r="L73" s="2">
        <v>0.95232095999999999</v>
      </c>
      <c r="M73" s="9">
        <v>8.3108796296296125E-3</v>
      </c>
      <c r="N73" s="9">
        <v>7.9146248673333166E-3</v>
      </c>
      <c r="O73" s="2">
        <v>83.85873107943695</v>
      </c>
      <c r="P73">
        <v>21</v>
      </c>
      <c r="Q73" s="10">
        <v>6.9634577850043273E-3</v>
      </c>
    </row>
    <row r="74" spans="1:17" x14ac:dyDescent="0.2">
      <c r="A74">
        <f>A73</f>
        <v>69</v>
      </c>
      <c r="B74">
        <v>14</v>
      </c>
      <c r="C74" t="s">
        <v>110</v>
      </c>
      <c r="D74">
        <v>48</v>
      </c>
      <c r="E74" s="2">
        <v>0.94</v>
      </c>
      <c r="F74" s="2">
        <v>0.91749999999999998</v>
      </c>
      <c r="G74" t="s">
        <v>138</v>
      </c>
      <c r="H74" t="s">
        <v>49</v>
      </c>
      <c r="I74" s="2">
        <v>1.0176000000000001</v>
      </c>
      <c r="J74" s="2" t="s">
        <v>21</v>
      </c>
      <c r="K74" s="2">
        <v>1.02</v>
      </c>
      <c r="L74" s="2">
        <v>0.95232095999999999</v>
      </c>
      <c r="M74" s="9">
        <v>8.3108796296296125E-3</v>
      </c>
      <c r="N74" s="9">
        <v>7.9146248673333166E-3</v>
      </c>
      <c r="O74" s="2">
        <v>83.85873107943695</v>
      </c>
      <c r="P74">
        <v>21</v>
      </c>
      <c r="Q74" s="10">
        <v>6.9634577850043273E-3</v>
      </c>
    </row>
    <row r="75" spans="1:17" x14ac:dyDescent="0.2">
      <c r="A75">
        <v>71</v>
      </c>
      <c r="B75">
        <v>22</v>
      </c>
      <c r="C75" t="s">
        <v>145</v>
      </c>
      <c r="D75">
        <v>22</v>
      </c>
      <c r="E75" s="2">
        <v>1</v>
      </c>
      <c r="F75" s="2">
        <v>1</v>
      </c>
      <c r="G75" t="s">
        <v>146</v>
      </c>
      <c r="H75" t="s">
        <v>36</v>
      </c>
      <c r="I75" s="2">
        <v>1</v>
      </c>
      <c r="J75" s="2" t="s">
        <v>21</v>
      </c>
      <c r="K75" s="2">
        <v>1.02</v>
      </c>
      <c r="L75" s="2">
        <v>1.02</v>
      </c>
      <c r="M75" s="9">
        <v>7.9285879629629463E-3</v>
      </c>
      <c r="N75" s="9">
        <v>8.0871597222222057E-3</v>
      </c>
      <c r="O75" s="2">
        <v>80.651206611501266</v>
      </c>
      <c r="P75">
        <v>21</v>
      </c>
      <c r="Q75" s="10">
        <v>6.9634577850043273E-3</v>
      </c>
    </row>
    <row r="76" spans="1:17" x14ac:dyDescent="0.2">
      <c r="A76">
        <v>72</v>
      </c>
      <c r="B76">
        <v>13</v>
      </c>
      <c r="C76" t="s">
        <v>137</v>
      </c>
      <c r="D76">
        <v>14</v>
      </c>
      <c r="E76" s="2">
        <v>0.89200000000000002</v>
      </c>
      <c r="F76" s="2">
        <v>0.89200000000000002</v>
      </c>
      <c r="G76" t="s">
        <v>93</v>
      </c>
      <c r="H76" t="s">
        <v>39</v>
      </c>
      <c r="I76" s="2">
        <v>1.08</v>
      </c>
      <c r="J76" s="2" t="s">
        <v>54</v>
      </c>
      <c r="K76" s="2">
        <v>1</v>
      </c>
      <c r="L76" s="2">
        <v>0.96336000000000011</v>
      </c>
      <c r="M76" s="9">
        <v>8.6967592592592444E-3</v>
      </c>
      <c r="N76" s="9">
        <v>8.3781099999999872E-3</v>
      </c>
      <c r="O76" s="2">
        <v>75.242269759142275</v>
      </c>
      <c r="P76">
        <v>22</v>
      </c>
      <c r="Q76" s="10">
        <v>8.0871597222222057E-3</v>
      </c>
    </row>
    <row r="77" spans="1:17" x14ac:dyDescent="0.2">
      <c r="A77">
        <f>A76</f>
        <v>72</v>
      </c>
      <c r="B77">
        <v>13</v>
      </c>
      <c r="C77" t="s">
        <v>139</v>
      </c>
      <c r="D77">
        <v>14</v>
      </c>
      <c r="E77" s="2">
        <v>0.89200000000000002</v>
      </c>
      <c r="F77" s="2">
        <v>0.89200000000000002</v>
      </c>
      <c r="G77" t="s">
        <v>93</v>
      </c>
      <c r="H77" t="s">
        <v>39</v>
      </c>
      <c r="I77" s="2">
        <v>1.08</v>
      </c>
      <c r="J77" s="2" t="s">
        <v>54</v>
      </c>
      <c r="K77" s="2">
        <v>1</v>
      </c>
      <c r="L77" s="2">
        <v>0.96336000000000011</v>
      </c>
      <c r="M77" s="9">
        <v>8.6967592592592444E-3</v>
      </c>
      <c r="N77" s="9">
        <v>8.3781099999999872E-3</v>
      </c>
      <c r="O77" s="2">
        <v>75.242269759142275</v>
      </c>
      <c r="P77">
        <v>23</v>
      </c>
      <c r="Q77" s="10">
        <v>6.9484998055555532E-3</v>
      </c>
    </row>
    <row r="78" spans="1:17" x14ac:dyDescent="0.2">
      <c r="M78" s="9"/>
      <c r="N78" s="9"/>
      <c r="Q78" s="10"/>
    </row>
    <row r="79" spans="1:17" x14ac:dyDescent="0.2">
      <c r="M79" s="9"/>
      <c r="N79" s="9"/>
      <c r="Q79" s="10"/>
    </row>
    <row r="80" spans="1:17" x14ac:dyDescent="0.2">
      <c r="M80" s="9"/>
      <c r="N80" s="9"/>
      <c r="Q80" s="10"/>
    </row>
    <row r="81" spans="13:17" x14ac:dyDescent="0.2">
      <c r="M81" s="9"/>
      <c r="N81" s="9"/>
      <c r="Q81" s="10"/>
    </row>
    <row r="82" spans="13:17" x14ac:dyDescent="0.2">
      <c r="M82" s="9"/>
      <c r="N82" s="9"/>
      <c r="Q82" s="10"/>
    </row>
    <row r="83" spans="13:17" x14ac:dyDescent="0.2">
      <c r="M83" s="9"/>
      <c r="N83" s="9"/>
      <c r="Q83" s="10"/>
    </row>
    <row r="84" spans="13:17" x14ac:dyDescent="0.2">
      <c r="M84" s="9"/>
      <c r="N84" s="9"/>
      <c r="Q84" s="10"/>
    </row>
    <row r="85" spans="13:17" x14ac:dyDescent="0.2">
      <c r="M85" s="9"/>
      <c r="N85" s="9"/>
      <c r="Q85" s="10"/>
    </row>
    <row r="86" spans="13:17" x14ac:dyDescent="0.2">
      <c r="M86" s="9"/>
      <c r="N86" s="9"/>
      <c r="Q86" s="10"/>
    </row>
    <row r="87" spans="13:17" x14ac:dyDescent="0.2">
      <c r="M87" s="9"/>
      <c r="N87" s="9"/>
      <c r="Q87" s="10"/>
    </row>
    <row r="88" spans="13:17" x14ac:dyDescent="0.2">
      <c r="M88" s="9"/>
      <c r="N88" s="9"/>
      <c r="Q88" s="10"/>
    </row>
    <row r="89" spans="13:17" x14ac:dyDescent="0.2">
      <c r="M89" s="9"/>
      <c r="N89" s="9"/>
      <c r="Q89" s="10"/>
    </row>
    <row r="90" spans="13:17" x14ac:dyDescent="0.2">
      <c r="M90" s="9"/>
      <c r="N90" s="9"/>
      <c r="Q90" s="10"/>
    </row>
    <row r="91" spans="13:17" x14ac:dyDescent="0.2">
      <c r="M91" s="9"/>
      <c r="N91" s="9"/>
      <c r="Q91" s="10"/>
    </row>
    <row r="92" spans="13:17" x14ac:dyDescent="0.2">
      <c r="M92" s="9"/>
      <c r="N92" s="9"/>
      <c r="Q92" s="10"/>
    </row>
    <row r="93" spans="13:17" x14ac:dyDescent="0.2">
      <c r="M93" s="9"/>
      <c r="N93" s="9"/>
      <c r="Q93" s="10"/>
    </row>
    <row r="94" spans="13:17" x14ac:dyDescent="0.2">
      <c r="M94" s="9"/>
      <c r="N94" s="9"/>
      <c r="Q94" s="10"/>
    </row>
    <row r="95" spans="13:17" x14ac:dyDescent="0.2">
      <c r="M95" s="9"/>
      <c r="N95" s="9"/>
      <c r="Q95" s="10"/>
    </row>
    <row r="96" spans="13:17" x14ac:dyDescent="0.2">
      <c r="M96" s="9"/>
      <c r="N96" s="9"/>
      <c r="Q96" s="10"/>
    </row>
    <row r="97" spans="13:17" x14ac:dyDescent="0.2">
      <c r="M97" s="9"/>
      <c r="N97" s="9"/>
      <c r="Q97" s="10"/>
    </row>
    <row r="98" spans="13:17" x14ac:dyDescent="0.2">
      <c r="M98" s="9"/>
      <c r="N98" s="9"/>
      <c r="Q98" s="10"/>
    </row>
    <row r="99" spans="13:17" x14ac:dyDescent="0.2">
      <c r="M99" s="9"/>
      <c r="N99" s="9"/>
      <c r="Q99" s="10"/>
    </row>
    <row r="100" spans="13:17" x14ac:dyDescent="0.2">
      <c r="M100" s="9"/>
      <c r="N100" s="9"/>
      <c r="Q100" s="10"/>
    </row>
    <row r="101" spans="13:17" x14ac:dyDescent="0.2">
      <c r="M101" s="9"/>
      <c r="N101" s="9"/>
      <c r="Q101" s="10"/>
    </row>
  </sheetData>
  <autoFilter ref="A4:W77" xr:uid="{1180684B-77DD-42F7-978A-A80DD7452198}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50A3-9BB0-4B40-9BA3-C395D9ECC915}">
  <sheetPr>
    <tabColor indexed="13"/>
  </sheetPr>
  <dimension ref="A1:W101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G5" sqref="G5"/>
    </sheetView>
  </sheetViews>
  <sheetFormatPr defaultColWidth="8.85546875" defaultRowHeight="12.75" outlineLevelCol="1" x14ac:dyDescent="0.2"/>
  <cols>
    <col min="1" max="1" width="7" customWidth="1" outlineLevel="1"/>
    <col min="2" max="2" width="13.28515625" hidden="1" customWidth="1" outlineLevel="1"/>
    <col min="3" max="3" width="20.7109375" customWidth="1"/>
    <col min="4" max="4" width="8.28515625" hidden="1" customWidth="1" outlineLevel="1"/>
    <col min="5" max="5" width="13.85546875" style="2" hidden="1" customWidth="1" outlineLevel="1"/>
    <col min="6" max="6" width="14.28515625" style="2" customWidth="1" collapsed="1"/>
    <col min="7" max="7" width="22.5703125" customWidth="1"/>
    <col min="8" max="8" width="5.7109375" customWidth="1"/>
    <col min="9" max="11" width="12.85546875" style="2" hidden="1" customWidth="1" outlineLevel="1"/>
    <col min="12" max="12" width="14.7109375" style="2" customWidth="1" collapsed="1"/>
    <col min="13" max="13" width="13.85546875" customWidth="1"/>
    <col min="14" max="14" width="18" customWidth="1"/>
    <col min="15" max="15" width="13.85546875" style="2" customWidth="1"/>
    <col min="16" max="16" width="15.42578125" hidden="1" customWidth="1" outlineLevel="1"/>
    <col min="17" max="17" width="13.85546875" hidden="1" customWidth="1" outlineLevel="1"/>
    <col min="18" max="18" width="8.85546875" hidden="1" customWidth="1" outlineLevel="1"/>
    <col min="19" max="19" width="9" hidden="1" customWidth="1" outlineLevel="1"/>
    <col min="20" max="20" width="10.7109375" hidden="1" customWidth="1" outlineLevel="1"/>
    <col min="21" max="22" width="8.85546875" hidden="1" customWidth="1" outlineLevel="1"/>
    <col min="23" max="23" width="8.85546875" collapsed="1"/>
  </cols>
  <sheetData>
    <row r="1" spans="1:21" ht="20.25" x14ac:dyDescent="0.3">
      <c r="A1" s="1" t="s">
        <v>0</v>
      </c>
    </row>
    <row r="2" spans="1:21" x14ac:dyDescent="0.2">
      <c r="C2" t="s">
        <v>151</v>
      </c>
    </row>
    <row r="4" spans="1:21" s="7" customFormat="1" ht="38.25" x14ac:dyDescent="0.2">
      <c r="A4" s="3" t="s">
        <v>150</v>
      </c>
      <c r="B4" s="3" t="s">
        <v>1</v>
      </c>
      <c r="C4" s="4" t="s">
        <v>2</v>
      </c>
      <c r="D4" s="3" t="s">
        <v>3</v>
      </c>
      <c r="E4" s="5" t="s">
        <v>4</v>
      </c>
      <c r="F4" s="6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6" t="s">
        <v>11</v>
      </c>
      <c r="M4" s="4" t="s">
        <v>12</v>
      </c>
      <c r="N4" s="4" t="s">
        <v>13</v>
      </c>
      <c r="O4" s="6" t="s">
        <v>14</v>
      </c>
      <c r="P4" s="3" t="s">
        <v>15</v>
      </c>
      <c r="Q4" s="3" t="s">
        <v>16</v>
      </c>
      <c r="S4" s="7" t="s">
        <v>17</v>
      </c>
      <c r="T4" s="8">
        <v>6.3453995999999957E-3</v>
      </c>
    </row>
    <row r="5" spans="1:21" x14ac:dyDescent="0.2">
      <c r="A5">
        <v>1</v>
      </c>
      <c r="B5">
        <v>16</v>
      </c>
      <c r="C5" t="s">
        <v>32</v>
      </c>
      <c r="D5">
        <v>14</v>
      </c>
      <c r="E5" s="2">
        <v>0.79800000000000004</v>
      </c>
      <c r="F5" s="2">
        <v>0.85600000000000009</v>
      </c>
      <c r="G5" t="s">
        <v>38</v>
      </c>
      <c r="H5" t="s">
        <v>39</v>
      </c>
      <c r="I5" s="2">
        <v>1.08</v>
      </c>
      <c r="J5" s="2" t="s">
        <v>21</v>
      </c>
      <c r="K5" s="2">
        <v>1.02</v>
      </c>
      <c r="L5" s="2">
        <v>0.94296960000000019</v>
      </c>
      <c r="M5" s="9">
        <v>6.7291666666666611E-3</v>
      </c>
      <c r="N5" s="9">
        <v>6.3453995999999957E-3</v>
      </c>
      <c r="O5" s="2">
        <v>110</v>
      </c>
      <c r="P5">
        <v>1</v>
      </c>
      <c r="Q5" s="10">
        <v>6.9091808242187488E-3</v>
      </c>
      <c r="S5" t="s">
        <v>22</v>
      </c>
      <c r="T5" s="11">
        <v>7.0368764756944518E-3</v>
      </c>
      <c r="U5" t="s">
        <v>23</v>
      </c>
    </row>
    <row r="6" spans="1:21" x14ac:dyDescent="0.2">
      <c r="A6">
        <f>A5</f>
        <v>1</v>
      </c>
      <c r="B6">
        <v>16</v>
      </c>
      <c r="C6" t="s">
        <v>18</v>
      </c>
      <c r="D6">
        <v>15</v>
      </c>
      <c r="E6" s="2">
        <v>0.91400000000000003</v>
      </c>
      <c r="F6" s="2">
        <v>0.85600000000000009</v>
      </c>
      <c r="G6" t="s">
        <v>38</v>
      </c>
      <c r="H6" t="s">
        <v>39</v>
      </c>
      <c r="I6" s="2">
        <v>1.08</v>
      </c>
      <c r="J6" s="2" t="s">
        <v>21</v>
      </c>
      <c r="K6" s="2">
        <v>1.02</v>
      </c>
      <c r="L6" s="2">
        <v>0.94296960000000019</v>
      </c>
      <c r="M6" s="9">
        <v>6.7291666666666611E-3</v>
      </c>
      <c r="N6" s="9">
        <v>6.3453995999999957E-3</v>
      </c>
      <c r="O6" s="2">
        <v>110</v>
      </c>
      <c r="P6">
        <v>1</v>
      </c>
      <c r="Q6" s="10">
        <v>6.9091808242187488E-3</v>
      </c>
      <c r="T6" s="12"/>
    </row>
    <row r="7" spans="1:21" x14ac:dyDescent="0.2">
      <c r="A7">
        <v>3</v>
      </c>
      <c r="B7">
        <v>21</v>
      </c>
      <c r="C7" t="s">
        <v>24</v>
      </c>
      <c r="D7">
        <v>15</v>
      </c>
      <c r="E7" s="2">
        <v>0.91400000000000003</v>
      </c>
      <c r="F7" s="2">
        <v>0.91400000000000003</v>
      </c>
      <c r="G7" t="s">
        <v>152</v>
      </c>
      <c r="H7" t="s">
        <v>36</v>
      </c>
      <c r="I7" s="2">
        <v>1</v>
      </c>
      <c r="J7" s="2" t="s">
        <v>54</v>
      </c>
      <c r="K7" s="2">
        <v>1</v>
      </c>
      <c r="L7" s="2">
        <v>0.91400000000000003</v>
      </c>
      <c r="M7" s="9">
        <v>7.054398148148143E-3</v>
      </c>
      <c r="N7" s="9">
        <v>6.4477199074074029E-3</v>
      </c>
      <c r="O7" s="2">
        <v>108.52026421990402</v>
      </c>
      <c r="P7">
        <v>1</v>
      </c>
      <c r="Q7" s="10">
        <v>6.9091808242187488E-3</v>
      </c>
      <c r="S7" s="13" t="s">
        <v>26</v>
      </c>
      <c r="T7" s="12"/>
    </row>
    <row r="8" spans="1:21" x14ac:dyDescent="0.2">
      <c r="A8">
        <v>4</v>
      </c>
      <c r="B8">
        <v>27</v>
      </c>
      <c r="C8" t="s">
        <v>33</v>
      </c>
      <c r="D8">
        <v>18</v>
      </c>
      <c r="E8" s="2">
        <v>0.96599999999999997</v>
      </c>
      <c r="F8" s="2">
        <v>0.96599999999999997</v>
      </c>
      <c r="G8" t="s">
        <v>153</v>
      </c>
      <c r="H8" t="s">
        <v>36</v>
      </c>
      <c r="I8" s="2">
        <v>1</v>
      </c>
      <c r="J8" s="2" t="s">
        <v>21</v>
      </c>
      <c r="K8" s="2">
        <v>1.02</v>
      </c>
      <c r="L8" s="2">
        <v>0.98531999999999997</v>
      </c>
      <c r="M8" s="9">
        <v>6.5624999999999989E-3</v>
      </c>
      <c r="N8" s="9">
        <v>6.466162499999999E-3</v>
      </c>
      <c r="O8" s="2">
        <v>108.25355114184086</v>
      </c>
      <c r="P8">
        <v>1</v>
      </c>
      <c r="Q8" s="10">
        <v>6.9091808242187488E-3</v>
      </c>
    </row>
    <row r="9" spans="1:21" x14ac:dyDescent="0.2">
      <c r="A9">
        <v>5</v>
      </c>
      <c r="B9">
        <v>20</v>
      </c>
      <c r="C9" t="s">
        <v>34</v>
      </c>
      <c r="D9">
        <v>43</v>
      </c>
      <c r="E9" s="2">
        <v>0.97</v>
      </c>
      <c r="F9" s="2">
        <v>0.97</v>
      </c>
      <c r="G9" t="s">
        <v>154</v>
      </c>
      <c r="H9" t="s">
        <v>36</v>
      </c>
      <c r="I9" s="2">
        <v>1</v>
      </c>
      <c r="J9" s="2" t="s">
        <v>79</v>
      </c>
      <c r="K9" s="2">
        <v>1.01</v>
      </c>
      <c r="L9" s="2">
        <v>0.97970000000000002</v>
      </c>
      <c r="M9" s="9">
        <v>6.6145833333333404E-3</v>
      </c>
      <c r="N9" s="9">
        <v>6.4803072916666737E-3</v>
      </c>
      <c r="O9" s="2">
        <v>108.04899199946217</v>
      </c>
      <c r="P9">
        <v>1</v>
      </c>
      <c r="Q9" s="10">
        <v>6.9091808242187488E-3</v>
      </c>
    </row>
    <row r="10" spans="1:21" x14ac:dyDescent="0.2">
      <c r="A10">
        <v>6</v>
      </c>
      <c r="B10">
        <v>19</v>
      </c>
      <c r="C10" t="s">
        <v>40</v>
      </c>
      <c r="D10">
        <v>15</v>
      </c>
      <c r="E10" s="2">
        <v>0.91400000000000003</v>
      </c>
      <c r="F10" s="2">
        <v>0.90300000000000002</v>
      </c>
      <c r="G10" t="s">
        <v>155</v>
      </c>
      <c r="H10" t="s">
        <v>39</v>
      </c>
      <c r="I10" s="2">
        <v>1.08</v>
      </c>
      <c r="J10" s="2" t="s">
        <v>21</v>
      </c>
      <c r="K10" s="2">
        <v>1.02</v>
      </c>
      <c r="L10" s="2">
        <v>0.9947448000000001</v>
      </c>
      <c r="M10" s="9">
        <v>6.6145833333333404E-3</v>
      </c>
      <c r="N10" s="9">
        <v>6.5798223750000075E-3</v>
      </c>
      <c r="O10" s="2">
        <v>106.60982480774098</v>
      </c>
      <c r="P10">
        <v>1</v>
      </c>
      <c r="Q10" s="10">
        <v>6.9091808242187488E-3</v>
      </c>
      <c r="S10" t="s">
        <v>30</v>
      </c>
      <c r="T10" t="s">
        <v>31</v>
      </c>
    </row>
    <row r="11" spans="1:21" x14ac:dyDescent="0.2">
      <c r="A11">
        <f>A10</f>
        <v>6</v>
      </c>
      <c r="B11">
        <v>19</v>
      </c>
      <c r="C11" t="s">
        <v>37</v>
      </c>
      <c r="D11">
        <v>14</v>
      </c>
      <c r="E11" s="2">
        <v>0.89200000000000002</v>
      </c>
      <c r="F11" s="2">
        <v>0.90300000000000002</v>
      </c>
      <c r="G11" t="s">
        <v>155</v>
      </c>
      <c r="H11" t="s">
        <v>39</v>
      </c>
      <c r="I11" s="2">
        <v>1.08</v>
      </c>
      <c r="J11" s="2" t="s">
        <v>21</v>
      </c>
      <c r="K11" s="2">
        <v>1.02</v>
      </c>
      <c r="L11" s="2">
        <v>0.9947448000000001</v>
      </c>
      <c r="M11" s="9">
        <v>6.6145833333333404E-3</v>
      </c>
      <c r="N11" s="9">
        <v>6.5798223750000075E-3</v>
      </c>
      <c r="O11" s="2">
        <v>106.60982480774098</v>
      </c>
      <c r="P11">
        <v>1</v>
      </c>
      <c r="Q11" s="10">
        <v>6.9091808242187488E-3</v>
      </c>
      <c r="S11" s="14">
        <v>6.3453995999999957E-3</v>
      </c>
      <c r="T11" s="14">
        <v>7.0368764756944518E-3</v>
      </c>
    </row>
    <row r="12" spans="1:21" x14ac:dyDescent="0.2">
      <c r="A12">
        <v>8</v>
      </c>
      <c r="B12">
        <v>7</v>
      </c>
      <c r="C12" t="s">
        <v>46</v>
      </c>
      <c r="D12">
        <v>41</v>
      </c>
      <c r="E12" s="2">
        <v>0.86799999999999999</v>
      </c>
      <c r="F12" s="2">
        <v>0.86599999999999999</v>
      </c>
      <c r="G12" t="s">
        <v>42</v>
      </c>
      <c r="H12" t="s">
        <v>43</v>
      </c>
      <c r="I12" s="2">
        <v>1.1100000000000001</v>
      </c>
      <c r="J12" s="2" t="s">
        <v>21</v>
      </c>
      <c r="K12" s="2">
        <v>1.02</v>
      </c>
      <c r="L12" s="2">
        <v>0.98048520000000006</v>
      </c>
      <c r="M12" s="9">
        <v>6.747685185185183E-3</v>
      </c>
      <c r="N12" s="9">
        <v>6.6160054583333317E-3</v>
      </c>
      <c r="O12" s="2">
        <v>106.08655230789078</v>
      </c>
      <c r="P12">
        <v>1</v>
      </c>
      <c r="Q12" s="10">
        <v>6.9091808242187488E-3</v>
      </c>
    </row>
    <row r="13" spans="1:21" x14ac:dyDescent="0.2">
      <c r="A13">
        <f>A12</f>
        <v>8</v>
      </c>
      <c r="B13">
        <v>7</v>
      </c>
      <c r="C13" t="s">
        <v>45</v>
      </c>
      <c r="D13">
        <v>44</v>
      </c>
      <c r="E13" s="2">
        <v>0.84199999999999997</v>
      </c>
      <c r="F13" s="2">
        <v>0.86599999999999999</v>
      </c>
      <c r="G13" t="s">
        <v>42</v>
      </c>
      <c r="H13" t="s">
        <v>43</v>
      </c>
      <c r="I13" s="2">
        <v>1.1100000000000001</v>
      </c>
      <c r="J13" s="2" t="s">
        <v>21</v>
      </c>
      <c r="K13" s="2">
        <v>1.02</v>
      </c>
      <c r="L13" s="2">
        <v>0.98048520000000006</v>
      </c>
      <c r="M13" s="9">
        <v>6.747685185185183E-3</v>
      </c>
      <c r="N13" s="9">
        <v>6.6160054583333317E-3</v>
      </c>
      <c r="O13" s="2">
        <v>106.08655230789078</v>
      </c>
      <c r="P13">
        <v>2</v>
      </c>
      <c r="Q13" s="10">
        <v>6.7634568000000013E-3</v>
      </c>
    </row>
    <row r="14" spans="1:21" x14ac:dyDescent="0.2">
      <c r="A14">
        <f>A13</f>
        <v>8</v>
      </c>
      <c r="B14">
        <v>7</v>
      </c>
      <c r="C14" t="s">
        <v>156</v>
      </c>
      <c r="D14">
        <v>33</v>
      </c>
      <c r="E14" s="2">
        <v>0.88600000000000001</v>
      </c>
      <c r="F14" s="2">
        <v>0.86599999999999999</v>
      </c>
      <c r="G14" t="s">
        <v>42</v>
      </c>
      <c r="H14" t="s">
        <v>43</v>
      </c>
      <c r="I14" s="2">
        <v>1.1100000000000001</v>
      </c>
      <c r="J14" s="2" t="s">
        <v>21</v>
      </c>
      <c r="K14" s="2">
        <v>1.02</v>
      </c>
      <c r="L14" s="2">
        <v>0.98048520000000006</v>
      </c>
      <c r="M14" s="9">
        <v>6.747685185185183E-3</v>
      </c>
      <c r="N14" s="9">
        <v>6.6160054583333317E-3</v>
      </c>
      <c r="O14" s="2">
        <v>106.08655230789078</v>
      </c>
      <c r="P14">
        <v>2</v>
      </c>
      <c r="Q14" s="10">
        <v>6.7634568000000013E-3</v>
      </c>
    </row>
    <row r="15" spans="1:21" x14ac:dyDescent="0.2">
      <c r="A15">
        <f>A14</f>
        <v>8</v>
      </c>
      <c r="B15">
        <v>7</v>
      </c>
      <c r="C15" t="s">
        <v>41</v>
      </c>
      <c r="D15">
        <v>37</v>
      </c>
      <c r="E15" s="2">
        <v>0.86799999999999999</v>
      </c>
      <c r="F15" s="2">
        <v>0.86599999999999999</v>
      </c>
      <c r="G15" t="s">
        <v>42</v>
      </c>
      <c r="H15" t="s">
        <v>43</v>
      </c>
      <c r="I15" s="2">
        <v>1.1100000000000001</v>
      </c>
      <c r="J15" s="2" t="s">
        <v>21</v>
      </c>
      <c r="K15" s="2">
        <v>1.02</v>
      </c>
      <c r="L15" s="2">
        <v>0.98048520000000006</v>
      </c>
      <c r="M15" s="9">
        <v>6.747685185185183E-3</v>
      </c>
      <c r="N15" s="9">
        <v>6.6160054583333317E-3</v>
      </c>
      <c r="O15" s="2">
        <v>106.08655230789078</v>
      </c>
      <c r="P15">
        <v>3</v>
      </c>
      <c r="Q15" s="10">
        <v>7.2596564322916675E-3</v>
      </c>
    </row>
    <row r="16" spans="1:21" x14ac:dyDescent="0.2">
      <c r="A16">
        <v>12</v>
      </c>
      <c r="B16">
        <v>2</v>
      </c>
      <c r="C16" t="s">
        <v>50</v>
      </c>
      <c r="D16">
        <v>41</v>
      </c>
      <c r="E16" s="2">
        <v>0.86799999999999999</v>
      </c>
      <c r="F16" s="2">
        <v>0.90399999999999991</v>
      </c>
      <c r="G16" t="s">
        <v>157</v>
      </c>
      <c r="H16" t="s">
        <v>39</v>
      </c>
      <c r="I16" s="2">
        <v>1.08</v>
      </c>
      <c r="J16" s="2" t="s">
        <v>21</v>
      </c>
      <c r="K16" s="2">
        <v>1.02</v>
      </c>
      <c r="L16" s="2">
        <v>0.99584640000000002</v>
      </c>
      <c r="M16" s="9">
        <v>6.7916666666666681E-3</v>
      </c>
      <c r="N16" s="9">
        <v>6.7634568000000013E-3</v>
      </c>
      <c r="O16" s="2">
        <v>103.95414055487905</v>
      </c>
      <c r="P16">
        <v>3</v>
      </c>
      <c r="Q16" s="10">
        <v>7.2596564322916675E-3</v>
      </c>
    </row>
    <row r="17" spans="1:17" x14ac:dyDescent="0.2">
      <c r="A17">
        <f>A16</f>
        <v>12</v>
      </c>
      <c r="B17">
        <v>2</v>
      </c>
      <c r="C17" t="s">
        <v>47</v>
      </c>
      <c r="D17">
        <v>50</v>
      </c>
      <c r="E17" s="2">
        <v>0.94</v>
      </c>
      <c r="F17" s="2">
        <v>0.90399999999999991</v>
      </c>
      <c r="G17" t="s">
        <v>157</v>
      </c>
      <c r="H17" t="s">
        <v>39</v>
      </c>
      <c r="I17" s="2">
        <v>1.08</v>
      </c>
      <c r="J17" s="2" t="s">
        <v>21</v>
      </c>
      <c r="K17" s="2">
        <v>1.02</v>
      </c>
      <c r="L17" s="2">
        <v>0.99584640000000002</v>
      </c>
      <c r="M17" s="9">
        <v>6.7916666666666681E-3</v>
      </c>
      <c r="N17" s="9">
        <v>6.7634568000000013E-3</v>
      </c>
      <c r="O17" s="2">
        <v>103.95414055487905</v>
      </c>
      <c r="P17">
        <v>3</v>
      </c>
      <c r="Q17" s="10">
        <v>7.2596564322916675E-3</v>
      </c>
    </row>
    <row r="18" spans="1:17" x14ac:dyDescent="0.2">
      <c r="A18">
        <v>14</v>
      </c>
      <c r="B18">
        <v>11</v>
      </c>
      <c r="C18" t="s">
        <v>130</v>
      </c>
      <c r="D18">
        <v>13</v>
      </c>
      <c r="E18" s="2">
        <v>0.78400000000000003</v>
      </c>
      <c r="F18" s="2">
        <v>0.80099999999999993</v>
      </c>
      <c r="G18" t="s">
        <v>93</v>
      </c>
      <c r="H18" t="s">
        <v>39</v>
      </c>
      <c r="I18" s="2">
        <v>1.08</v>
      </c>
      <c r="J18" s="2" t="s">
        <v>54</v>
      </c>
      <c r="K18" s="2">
        <v>1</v>
      </c>
      <c r="L18" s="2">
        <v>0.86507999999999996</v>
      </c>
      <c r="M18" s="9">
        <v>7.8460648148148127E-3</v>
      </c>
      <c r="N18" s="9">
        <v>6.7874737499999975E-3</v>
      </c>
      <c r="O18" s="2">
        <v>103.60681223712618</v>
      </c>
      <c r="P18">
        <v>3</v>
      </c>
      <c r="Q18" s="10">
        <v>7.2596564322916675E-3</v>
      </c>
    </row>
    <row r="19" spans="1:17" x14ac:dyDescent="0.2">
      <c r="A19">
        <f>A18</f>
        <v>14</v>
      </c>
      <c r="B19">
        <v>11</v>
      </c>
      <c r="C19" t="s">
        <v>94</v>
      </c>
      <c r="D19">
        <v>15</v>
      </c>
      <c r="E19" s="2">
        <v>0.81799999999999995</v>
      </c>
      <c r="F19" s="2">
        <v>0.80099999999999993</v>
      </c>
      <c r="G19" t="s">
        <v>93</v>
      </c>
      <c r="H19" t="s">
        <v>39</v>
      </c>
      <c r="I19" s="2">
        <v>1.08</v>
      </c>
      <c r="J19" s="2" t="s">
        <v>54</v>
      </c>
      <c r="K19" s="2">
        <v>1</v>
      </c>
      <c r="L19" s="2">
        <v>0.86507999999999996</v>
      </c>
      <c r="M19" s="9">
        <v>7.8460648148148127E-3</v>
      </c>
      <c r="N19" s="9">
        <v>6.7874737499999975E-3</v>
      </c>
      <c r="O19" s="2">
        <v>103.60681223712618</v>
      </c>
      <c r="P19">
        <v>4</v>
      </c>
      <c r="Q19" s="10">
        <v>7.1235300000000012E-3</v>
      </c>
    </row>
    <row r="20" spans="1:17" x14ac:dyDescent="0.2">
      <c r="A20">
        <v>16</v>
      </c>
      <c r="B20">
        <v>24</v>
      </c>
      <c r="C20" t="s">
        <v>72</v>
      </c>
      <c r="D20">
        <v>56</v>
      </c>
      <c r="E20" s="2">
        <v>0.79200000000000004</v>
      </c>
      <c r="F20" s="2">
        <v>0.872</v>
      </c>
      <c r="G20" t="s">
        <v>70</v>
      </c>
      <c r="H20" t="s">
        <v>43</v>
      </c>
      <c r="I20" s="2">
        <v>1.1100000000000001</v>
      </c>
      <c r="J20" s="2" t="s">
        <v>54</v>
      </c>
      <c r="K20" s="2">
        <v>1</v>
      </c>
      <c r="L20" s="2">
        <v>0.96792000000000011</v>
      </c>
      <c r="M20" s="9">
        <v>7.0694444444444476E-3</v>
      </c>
      <c r="N20" s="9">
        <v>6.8426566666666706E-3</v>
      </c>
      <c r="O20" s="2">
        <v>102.8087679552946</v>
      </c>
      <c r="P20">
        <v>4</v>
      </c>
      <c r="Q20" s="10">
        <v>7.1235300000000012E-3</v>
      </c>
    </row>
    <row r="21" spans="1:17" x14ac:dyDescent="0.2">
      <c r="A21">
        <f>A20</f>
        <v>16</v>
      </c>
      <c r="B21">
        <v>24</v>
      </c>
      <c r="C21" t="s">
        <v>158</v>
      </c>
      <c r="D21">
        <v>48</v>
      </c>
      <c r="E21" s="2">
        <v>0.84199999999999997</v>
      </c>
      <c r="F21" s="2">
        <v>0.872</v>
      </c>
      <c r="G21" t="s">
        <v>70</v>
      </c>
      <c r="H21" t="s">
        <v>43</v>
      </c>
      <c r="I21" s="2">
        <v>1.1100000000000001</v>
      </c>
      <c r="J21" s="2" t="s">
        <v>54</v>
      </c>
      <c r="K21" s="2">
        <v>1</v>
      </c>
      <c r="L21" s="2">
        <v>0.96792000000000011</v>
      </c>
      <c r="M21" s="9">
        <v>7.0694444444444476E-3</v>
      </c>
      <c r="N21" s="9">
        <v>6.8426566666666706E-3</v>
      </c>
      <c r="O21" s="2">
        <v>102.8087679552946</v>
      </c>
      <c r="P21">
        <v>5</v>
      </c>
      <c r="Q21" s="10">
        <v>7.2019499999999978E-3</v>
      </c>
    </row>
    <row r="22" spans="1:17" x14ac:dyDescent="0.2">
      <c r="A22">
        <f>A21</f>
        <v>16</v>
      </c>
      <c r="B22">
        <v>24</v>
      </c>
      <c r="C22" t="s">
        <v>159</v>
      </c>
      <c r="D22">
        <v>53</v>
      </c>
      <c r="E22" s="2">
        <v>0.91400000000000003</v>
      </c>
      <c r="F22" s="2">
        <v>0.872</v>
      </c>
      <c r="G22" t="s">
        <v>70</v>
      </c>
      <c r="H22" t="s">
        <v>43</v>
      </c>
      <c r="I22" s="2">
        <v>1.1100000000000001</v>
      </c>
      <c r="J22" s="2" t="s">
        <v>54</v>
      </c>
      <c r="K22" s="2">
        <v>1</v>
      </c>
      <c r="L22" s="2">
        <v>0.96792000000000011</v>
      </c>
      <c r="M22" s="9">
        <v>7.0694444444444476E-3</v>
      </c>
      <c r="N22" s="9">
        <v>6.8426566666666706E-3</v>
      </c>
      <c r="O22" s="2">
        <v>102.8087679552946</v>
      </c>
      <c r="P22">
        <v>5</v>
      </c>
      <c r="Q22" s="10">
        <v>7.2019499999999978E-3</v>
      </c>
    </row>
    <row r="23" spans="1:17" x14ac:dyDescent="0.2">
      <c r="A23">
        <f>A22</f>
        <v>16</v>
      </c>
      <c r="B23">
        <v>24</v>
      </c>
      <c r="C23" t="s">
        <v>160</v>
      </c>
      <c r="D23">
        <v>44</v>
      </c>
      <c r="E23" s="2">
        <v>0.94</v>
      </c>
      <c r="F23" s="2">
        <v>0.872</v>
      </c>
      <c r="G23" t="s">
        <v>70</v>
      </c>
      <c r="H23" t="s">
        <v>43</v>
      </c>
      <c r="I23" s="2">
        <v>1.1100000000000001</v>
      </c>
      <c r="J23" s="2" t="s">
        <v>54</v>
      </c>
      <c r="K23" s="2">
        <v>1</v>
      </c>
      <c r="L23" s="2">
        <v>0.96792000000000011</v>
      </c>
      <c r="M23" s="9">
        <v>7.0694444444444476E-3</v>
      </c>
      <c r="N23" s="9">
        <v>6.8426566666666706E-3</v>
      </c>
      <c r="O23" s="2">
        <v>102.8087679552946</v>
      </c>
      <c r="P23">
        <v>6</v>
      </c>
      <c r="Q23" s="10">
        <v>7.1094424999999985E-3</v>
      </c>
    </row>
    <row r="24" spans="1:17" x14ac:dyDescent="0.2">
      <c r="A24">
        <v>20</v>
      </c>
      <c r="B24">
        <v>28</v>
      </c>
      <c r="C24" t="s">
        <v>161</v>
      </c>
      <c r="D24">
        <v>73</v>
      </c>
      <c r="E24" s="2">
        <v>0.70099999999999996</v>
      </c>
      <c r="F24" s="2">
        <v>0.8075</v>
      </c>
      <c r="G24" t="s">
        <v>96</v>
      </c>
      <c r="H24" t="s">
        <v>20</v>
      </c>
      <c r="I24" s="2">
        <v>1.2124999999999999</v>
      </c>
      <c r="J24" s="2" t="s">
        <v>79</v>
      </c>
      <c r="K24" s="2">
        <v>1.01</v>
      </c>
      <c r="L24" s="2">
        <v>0.98888468749999991</v>
      </c>
      <c r="M24" s="9">
        <v>6.9224537037037084E-3</v>
      </c>
      <c r="N24" s="9">
        <v>6.8455084675202588E-3</v>
      </c>
      <c r="O24" s="2">
        <v>102.76752578286874</v>
      </c>
      <c r="P24">
        <v>6</v>
      </c>
      <c r="Q24" s="10">
        <v>7.1094424999999985E-3</v>
      </c>
    </row>
    <row r="25" spans="1:17" x14ac:dyDescent="0.2">
      <c r="A25">
        <f t="shared" ref="A25:A31" si="0">A24</f>
        <v>20</v>
      </c>
      <c r="B25">
        <v>28</v>
      </c>
      <c r="C25" t="s">
        <v>95</v>
      </c>
      <c r="D25">
        <v>69</v>
      </c>
      <c r="E25" s="2">
        <v>0.81799999999999995</v>
      </c>
      <c r="F25" s="2">
        <v>0.8075</v>
      </c>
      <c r="G25" t="s">
        <v>96</v>
      </c>
      <c r="H25" t="s">
        <v>20</v>
      </c>
      <c r="I25" s="2">
        <v>1.2124999999999999</v>
      </c>
      <c r="J25" s="2" t="s">
        <v>79</v>
      </c>
      <c r="K25" s="2">
        <v>1.01</v>
      </c>
      <c r="L25" s="2">
        <v>0.98888468749999991</v>
      </c>
      <c r="M25" s="9">
        <v>6.9224537037037084E-3</v>
      </c>
      <c r="N25" s="9">
        <v>6.8455084675202588E-3</v>
      </c>
      <c r="O25" s="2">
        <v>102.76752578286874</v>
      </c>
      <c r="P25">
        <v>7</v>
      </c>
      <c r="Q25" s="10">
        <v>6.6160054583333317E-3</v>
      </c>
    </row>
    <row r="26" spans="1:17" x14ac:dyDescent="0.2">
      <c r="A26">
        <f t="shared" si="0"/>
        <v>20</v>
      </c>
      <c r="B26">
        <v>28</v>
      </c>
      <c r="C26" t="s">
        <v>97</v>
      </c>
      <c r="D26">
        <v>70</v>
      </c>
      <c r="E26" s="2">
        <v>0.81799999999999995</v>
      </c>
      <c r="F26" s="2">
        <v>0.8075</v>
      </c>
      <c r="G26" t="s">
        <v>96</v>
      </c>
      <c r="H26" t="s">
        <v>20</v>
      </c>
      <c r="I26" s="2">
        <v>1.2124999999999999</v>
      </c>
      <c r="J26" s="2" t="s">
        <v>79</v>
      </c>
      <c r="K26" s="2">
        <v>1.01</v>
      </c>
      <c r="L26" s="2">
        <v>0.98888468749999991</v>
      </c>
      <c r="M26" s="9">
        <v>6.9224537037037084E-3</v>
      </c>
      <c r="N26" s="9">
        <v>6.8455084675202588E-3</v>
      </c>
      <c r="O26" s="2">
        <v>102.76752578286874</v>
      </c>
      <c r="P26">
        <v>7</v>
      </c>
      <c r="Q26" s="10">
        <v>6.6160054583333317E-3</v>
      </c>
    </row>
    <row r="27" spans="1:17" x14ac:dyDescent="0.2">
      <c r="A27">
        <f t="shared" si="0"/>
        <v>20</v>
      </c>
      <c r="B27">
        <v>28</v>
      </c>
      <c r="C27" t="s">
        <v>102</v>
      </c>
      <c r="D27">
        <v>69</v>
      </c>
      <c r="E27" s="2">
        <v>0.81799999999999995</v>
      </c>
      <c r="F27" s="2">
        <v>0.8075</v>
      </c>
      <c r="G27" t="s">
        <v>96</v>
      </c>
      <c r="H27" t="s">
        <v>20</v>
      </c>
      <c r="I27" s="2">
        <v>1.2124999999999999</v>
      </c>
      <c r="J27" s="2" t="s">
        <v>79</v>
      </c>
      <c r="K27" s="2">
        <v>1.01</v>
      </c>
      <c r="L27" s="2">
        <v>0.98888468749999991</v>
      </c>
      <c r="M27" s="9">
        <v>6.9224537037037084E-3</v>
      </c>
      <c r="N27" s="9">
        <v>6.8455084675202588E-3</v>
      </c>
      <c r="O27" s="2">
        <v>102.76752578286874</v>
      </c>
      <c r="P27">
        <v>7</v>
      </c>
      <c r="Q27" s="10">
        <v>6.6160054583333317E-3</v>
      </c>
    </row>
    <row r="28" spans="1:17" ht="15" customHeight="1" x14ac:dyDescent="0.2">
      <c r="A28">
        <f t="shared" si="0"/>
        <v>20</v>
      </c>
      <c r="B28">
        <v>28</v>
      </c>
      <c r="C28" t="s">
        <v>162</v>
      </c>
      <c r="D28">
        <v>63</v>
      </c>
      <c r="E28" s="2">
        <v>0.85199999999999998</v>
      </c>
      <c r="F28" s="2">
        <v>0.8075</v>
      </c>
      <c r="G28" t="s">
        <v>96</v>
      </c>
      <c r="H28" t="s">
        <v>20</v>
      </c>
      <c r="I28" s="2">
        <v>1.2124999999999999</v>
      </c>
      <c r="J28" s="2" t="s">
        <v>79</v>
      </c>
      <c r="K28" s="2">
        <v>1.01</v>
      </c>
      <c r="L28" s="2">
        <v>0.98888468749999991</v>
      </c>
      <c r="M28" s="9">
        <v>6.9224537037037084E-3</v>
      </c>
      <c r="N28" s="9">
        <v>6.8455084675202588E-3</v>
      </c>
      <c r="O28" s="2">
        <v>102.76752578286874</v>
      </c>
      <c r="P28">
        <v>7</v>
      </c>
      <c r="Q28" s="10">
        <v>6.6160054583333317E-3</v>
      </c>
    </row>
    <row r="29" spans="1:17" x14ac:dyDescent="0.2">
      <c r="A29">
        <f t="shared" si="0"/>
        <v>20</v>
      </c>
      <c r="B29">
        <v>28</v>
      </c>
      <c r="C29" t="s">
        <v>103</v>
      </c>
      <c r="D29">
        <v>71</v>
      </c>
      <c r="E29" s="2">
        <v>0.78300000000000003</v>
      </c>
      <c r="F29" s="2">
        <v>0.8075</v>
      </c>
      <c r="G29" t="s">
        <v>96</v>
      </c>
      <c r="H29" t="s">
        <v>20</v>
      </c>
      <c r="I29" s="2">
        <v>1.2124999999999999</v>
      </c>
      <c r="J29" s="2" t="s">
        <v>79</v>
      </c>
      <c r="K29" s="2">
        <v>1.01</v>
      </c>
      <c r="L29" s="2">
        <v>0.98888468749999991</v>
      </c>
      <c r="M29" s="9">
        <v>6.9224537037037084E-3</v>
      </c>
      <c r="N29" s="9">
        <v>6.8455084675202588E-3</v>
      </c>
      <c r="O29" s="2">
        <v>102.76752578286874</v>
      </c>
      <c r="P29">
        <v>8</v>
      </c>
      <c r="Q29" s="10">
        <v>6.8697527708333293E-3</v>
      </c>
    </row>
    <row r="30" spans="1:17" x14ac:dyDescent="0.2">
      <c r="A30">
        <f t="shared" si="0"/>
        <v>20</v>
      </c>
      <c r="B30">
        <v>28</v>
      </c>
      <c r="C30" t="s">
        <v>163</v>
      </c>
      <c r="D30">
        <v>70</v>
      </c>
      <c r="E30" s="2">
        <v>0.81799999999999995</v>
      </c>
      <c r="F30" s="2">
        <v>0.8075</v>
      </c>
      <c r="G30" t="s">
        <v>96</v>
      </c>
      <c r="H30" t="s">
        <v>20</v>
      </c>
      <c r="I30" s="2">
        <v>1.2124999999999999</v>
      </c>
      <c r="J30" s="2" t="s">
        <v>79</v>
      </c>
      <c r="K30" s="2">
        <v>1.01</v>
      </c>
      <c r="L30" s="2">
        <v>0.98888468749999991</v>
      </c>
      <c r="M30" s="9">
        <v>6.9224537037037084E-3</v>
      </c>
      <c r="N30" s="9">
        <v>6.8455084675202588E-3</v>
      </c>
      <c r="O30" s="2">
        <v>102.76752578286874</v>
      </c>
      <c r="P30">
        <v>9</v>
      </c>
      <c r="Q30" s="10">
        <v>7.1168619270833306E-3</v>
      </c>
    </row>
    <row r="31" spans="1:17" x14ac:dyDescent="0.2">
      <c r="A31">
        <f t="shared" si="0"/>
        <v>20</v>
      </c>
      <c r="B31">
        <v>28</v>
      </c>
      <c r="C31" t="s">
        <v>100</v>
      </c>
      <c r="D31">
        <v>63</v>
      </c>
      <c r="E31" s="2">
        <v>0.85199999999999998</v>
      </c>
      <c r="F31" s="2">
        <v>0.8075</v>
      </c>
      <c r="G31" t="s">
        <v>96</v>
      </c>
      <c r="H31" t="s">
        <v>20</v>
      </c>
      <c r="I31" s="2">
        <v>1.2124999999999999</v>
      </c>
      <c r="J31" s="2" t="s">
        <v>79</v>
      </c>
      <c r="K31" s="2">
        <v>1.01</v>
      </c>
      <c r="L31" s="2">
        <v>0.98888468749999991</v>
      </c>
      <c r="M31" s="9">
        <v>6.9224537037037084E-3</v>
      </c>
      <c r="N31" s="9">
        <v>6.8455084675202588E-3</v>
      </c>
      <c r="O31" s="2">
        <v>102.76752578286874</v>
      </c>
      <c r="P31">
        <v>9</v>
      </c>
      <c r="Q31" s="10">
        <v>7.1168619270833306E-3</v>
      </c>
    </row>
    <row r="32" spans="1:17" x14ac:dyDescent="0.2">
      <c r="A32">
        <v>28</v>
      </c>
      <c r="B32">
        <v>17</v>
      </c>
      <c r="C32" t="s">
        <v>74</v>
      </c>
      <c r="D32">
        <v>63</v>
      </c>
      <c r="E32" s="2">
        <v>0.76300000000000001</v>
      </c>
      <c r="F32" s="2">
        <v>0.85149999999999992</v>
      </c>
      <c r="G32" t="s">
        <v>75</v>
      </c>
      <c r="H32" t="s">
        <v>39</v>
      </c>
      <c r="I32" s="2">
        <v>1.08</v>
      </c>
      <c r="J32" s="2" t="s">
        <v>54</v>
      </c>
      <c r="K32" s="2">
        <v>1</v>
      </c>
      <c r="L32" s="2">
        <v>0.91961999999999999</v>
      </c>
      <c r="M32" s="9">
        <v>7.4629629629629629E-3</v>
      </c>
      <c r="N32" s="9">
        <v>6.8630899999999996E-3</v>
      </c>
      <c r="O32" s="2">
        <v>102.51326518359586</v>
      </c>
      <c r="P32">
        <v>9</v>
      </c>
      <c r="Q32" s="10">
        <v>7.1168619270833306E-3</v>
      </c>
    </row>
    <row r="33" spans="1:17" x14ac:dyDescent="0.2">
      <c r="A33">
        <f>A32</f>
        <v>28</v>
      </c>
      <c r="B33">
        <v>17</v>
      </c>
      <c r="C33" t="s">
        <v>76</v>
      </c>
      <c r="D33">
        <v>44</v>
      </c>
      <c r="E33" s="2">
        <v>0.94</v>
      </c>
      <c r="F33" s="2">
        <v>0.85149999999999992</v>
      </c>
      <c r="G33" t="s">
        <v>75</v>
      </c>
      <c r="H33" t="s">
        <v>39</v>
      </c>
      <c r="I33" s="2">
        <v>1.08</v>
      </c>
      <c r="J33" s="2" t="s">
        <v>54</v>
      </c>
      <c r="K33" s="2">
        <v>1</v>
      </c>
      <c r="L33" s="2">
        <v>0.91961999999999999</v>
      </c>
      <c r="M33" s="9">
        <v>7.4629629629629629E-3</v>
      </c>
      <c r="N33" s="9">
        <v>6.8630899999999996E-3</v>
      </c>
      <c r="O33" s="2">
        <v>102.51326518359586</v>
      </c>
      <c r="P33">
        <v>9</v>
      </c>
      <c r="Q33" s="10">
        <v>7.1168619270833306E-3</v>
      </c>
    </row>
    <row r="34" spans="1:17" x14ac:dyDescent="0.2">
      <c r="A34">
        <v>30</v>
      </c>
      <c r="B34">
        <v>8</v>
      </c>
      <c r="C34" t="s">
        <v>83</v>
      </c>
      <c r="D34">
        <v>56</v>
      </c>
      <c r="E34" s="2">
        <v>0.88400000000000001</v>
      </c>
      <c r="F34" s="2">
        <v>0.88400000000000001</v>
      </c>
      <c r="G34" t="s">
        <v>84</v>
      </c>
      <c r="H34" t="s">
        <v>85</v>
      </c>
      <c r="I34" s="2">
        <v>0.85</v>
      </c>
      <c r="J34" s="2" t="s">
        <v>79</v>
      </c>
      <c r="K34" s="2">
        <v>1.01</v>
      </c>
      <c r="L34" s="2">
        <v>0.75891399999999998</v>
      </c>
      <c r="M34" s="9">
        <v>9.0520833333333287E-3</v>
      </c>
      <c r="N34" s="9">
        <v>6.8697527708333293E-3</v>
      </c>
      <c r="O34" s="2">
        <v>102.41690952706523</v>
      </c>
      <c r="P34">
        <v>10</v>
      </c>
      <c r="Q34" s="10">
        <v>7.2623805555555544E-3</v>
      </c>
    </row>
    <row r="35" spans="1:17" x14ac:dyDescent="0.2">
      <c r="A35">
        <v>31</v>
      </c>
      <c r="B35">
        <v>1</v>
      </c>
      <c r="C35" t="s">
        <v>164</v>
      </c>
      <c r="D35">
        <v>16</v>
      </c>
      <c r="E35" s="2">
        <v>0.83599999999999997</v>
      </c>
      <c r="F35" s="2">
        <v>0.84087500000000004</v>
      </c>
      <c r="G35" t="s">
        <v>59</v>
      </c>
      <c r="H35" t="s">
        <v>60</v>
      </c>
      <c r="I35" s="2">
        <v>1.23</v>
      </c>
      <c r="J35" s="2" t="s">
        <v>61</v>
      </c>
      <c r="K35" s="2">
        <v>0.99</v>
      </c>
      <c r="L35" s="2">
        <v>1.0239334875000001</v>
      </c>
      <c r="M35" s="9">
        <v>6.747685185185183E-3</v>
      </c>
      <c r="N35" s="9">
        <v>6.9091808242187488E-3</v>
      </c>
      <c r="O35" s="2">
        <v>101.84670892063393</v>
      </c>
      <c r="P35">
        <v>10</v>
      </c>
      <c r="Q35" s="10">
        <v>7.2623805555555544E-3</v>
      </c>
    </row>
    <row r="36" spans="1:17" x14ac:dyDescent="0.2">
      <c r="A36">
        <f t="shared" ref="A36:A42" si="1">A35</f>
        <v>31</v>
      </c>
      <c r="B36">
        <v>1</v>
      </c>
      <c r="C36" t="s">
        <v>58</v>
      </c>
      <c r="D36">
        <v>17</v>
      </c>
      <c r="E36" s="2">
        <v>0.85</v>
      </c>
      <c r="F36" s="2">
        <v>0.84087500000000004</v>
      </c>
      <c r="G36" t="s">
        <v>59</v>
      </c>
      <c r="H36" t="s">
        <v>60</v>
      </c>
      <c r="I36" s="2">
        <v>1.23</v>
      </c>
      <c r="J36" s="2" t="s">
        <v>61</v>
      </c>
      <c r="K36" s="2">
        <v>0.99</v>
      </c>
      <c r="L36" s="2">
        <v>1.0239334875000001</v>
      </c>
      <c r="M36" s="9">
        <v>6.747685185185183E-3</v>
      </c>
      <c r="N36" s="9">
        <v>6.9091808242187488E-3</v>
      </c>
      <c r="O36" s="2">
        <v>101.84670892063393</v>
      </c>
      <c r="P36">
        <v>11</v>
      </c>
      <c r="Q36" s="10">
        <v>6.7874737499999975E-3</v>
      </c>
    </row>
    <row r="37" spans="1:17" x14ac:dyDescent="0.2">
      <c r="A37">
        <f t="shared" si="1"/>
        <v>31</v>
      </c>
      <c r="B37">
        <v>1</v>
      </c>
      <c r="C37" t="s">
        <v>62</v>
      </c>
      <c r="D37">
        <v>17</v>
      </c>
      <c r="E37" s="2">
        <v>0.85</v>
      </c>
      <c r="F37" s="2">
        <v>0.84087500000000004</v>
      </c>
      <c r="G37" t="s">
        <v>59</v>
      </c>
      <c r="H37" t="s">
        <v>60</v>
      </c>
      <c r="I37" s="2">
        <v>1.23</v>
      </c>
      <c r="J37" s="2" t="s">
        <v>61</v>
      </c>
      <c r="K37" s="2">
        <v>0.99</v>
      </c>
      <c r="L37" s="2">
        <v>1.0239334875000001</v>
      </c>
      <c r="M37" s="9">
        <v>6.747685185185183E-3</v>
      </c>
      <c r="N37" s="9">
        <v>6.9091808242187488E-3</v>
      </c>
      <c r="O37" s="2">
        <v>101.84670892063393</v>
      </c>
      <c r="P37">
        <v>11</v>
      </c>
      <c r="Q37" s="10">
        <v>6.7874737499999975E-3</v>
      </c>
    </row>
    <row r="38" spans="1:17" x14ac:dyDescent="0.2">
      <c r="A38">
        <f t="shared" si="1"/>
        <v>31</v>
      </c>
      <c r="B38">
        <v>1</v>
      </c>
      <c r="C38" t="s">
        <v>64</v>
      </c>
      <c r="D38">
        <v>18</v>
      </c>
      <c r="E38" s="2">
        <v>0.86499999999999999</v>
      </c>
      <c r="F38" s="2">
        <v>0.84087500000000004</v>
      </c>
      <c r="G38" t="s">
        <v>59</v>
      </c>
      <c r="H38" t="s">
        <v>60</v>
      </c>
      <c r="I38" s="2">
        <v>1.23</v>
      </c>
      <c r="J38" s="2" t="s">
        <v>61</v>
      </c>
      <c r="K38" s="2">
        <v>0.99</v>
      </c>
      <c r="L38" s="2">
        <v>1.0239334875000001</v>
      </c>
      <c r="M38" s="9">
        <v>6.747685185185183E-3</v>
      </c>
      <c r="N38" s="9">
        <v>6.9091808242187488E-3</v>
      </c>
      <c r="O38" s="2">
        <v>101.84670892063393</v>
      </c>
      <c r="P38">
        <v>12</v>
      </c>
      <c r="Q38" s="10">
        <v>7.806370370370362E-3</v>
      </c>
    </row>
    <row r="39" spans="1:17" x14ac:dyDescent="0.2">
      <c r="A39">
        <f t="shared" si="1"/>
        <v>31</v>
      </c>
      <c r="B39">
        <v>1</v>
      </c>
      <c r="C39" t="s">
        <v>165</v>
      </c>
      <c r="D39">
        <v>16</v>
      </c>
      <c r="E39" s="2">
        <v>0.83599999999999997</v>
      </c>
      <c r="F39" s="2">
        <v>0.84087500000000004</v>
      </c>
      <c r="G39" t="s">
        <v>59</v>
      </c>
      <c r="H39" t="s">
        <v>60</v>
      </c>
      <c r="I39" s="2">
        <v>1.23</v>
      </c>
      <c r="J39" s="2" t="s">
        <v>61</v>
      </c>
      <c r="K39" s="2">
        <v>0.99</v>
      </c>
      <c r="L39" s="2">
        <v>1.0239334875000001</v>
      </c>
      <c r="M39" s="9">
        <v>6.747685185185183E-3</v>
      </c>
      <c r="N39" s="9">
        <v>6.9091808242187488E-3</v>
      </c>
      <c r="O39" s="2">
        <v>101.84670892063393</v>
      </c>
      <c r="P39">
        <v>12</v>
      </c>
      <c r="Q39" s="10">
        <v>7.806370370370362E-3</v>
      </c>
    </row>
    <row r="40" spans="1:17" x14ac:dyDescent="0.2">
      <c r="A40">
        <f t="shared" si="1"/>
        <v>31</v>
      </c>
      <c r="B40">
        <v>1</v>
      </c>
      <c r="C40" t="s">
        <v>67</v>
      </c>
      <c r="D40">
        <v>15</v>
      </c>
      <c r="E40" s="2">
        <v>0.81799999999999995</v>
      </c>
      <c r="F40" s="2">
        <v>0.84087500000000004</v>
      </c>
      <c r="G40" t="s">
        <v>59</v>
      </c>
      <c r="H40" t="s">
        <v>60</v>
      </c>
      <c r="I40" s="2">
        <v>1.23</v>
      </c>
      <c r="J40" s="2" t="s">
        <v>61</v>
      </c>
      <c r="K40" s="2">
        <v>0.99</v>
      </c>
      <c r="L40" s="2">
        <v>1.0239334875000001</v>
      </c>
      <c r="M40" s="9">
        <v>6.747685185185183E-3</v>
      </c>
      <c r="N40" s="9">
        <v>6.9091808242187488E-3</v>
      </c>
      <c r="O40" s="2">
        <v>101.84670892063393</v>
      </c>
      <c r="P40">
        <v>12</v>
      </c>
      <c r="Q40" s="10">
        <v>7.806370370370362E-3</v>
      </c>
    </row>
    <row r="41" spans="1:17" x14ac:dyDescent="0.2">
      <c r="A41">
        <f t="shared" si="1"/>
        <v>31</v>
      </c>
      <c r="B41">
        <v>1</v>
      </c>
      <c r="C41" t="s">
        <v>68</v>
      </c>
      <c r="D41">
        <v>16</v>
      </c>
      <c r="E41" s="2">
        <v>0.83599999999999997</v>
      </c>
      <c r="F41" s="2">
        <v>0.84087500000000004</v>
      </c>
      <c r="G41" t="s">
        <v>59</v>
      </c>
      <c r="H41" t="s">
        <v>60</v>
      </c>
      <c r="I41" s="2">
        <v>1.23</v>
      </c>
      <c r="J41" s="2" t="s">
        <v>61</v>
      </c>
      <c r="K41" s="2">
        <v>0.99</v>
      </c>
      <c r="L41" s="2">
        <v>1.0239334875000001</v>
      </c>
      <c r="M41" s="9">
        <v>6.747685185185183E-3</v>
      </c>
      <c r="N41" s="9">
        <v>6.9091808242187488E-3</v>
      </c>
      <c r="O41" s="2">
        <v>101.84670892063393</v>
      </c>
      <c r="P41">
        <v>12</v>
      </c>
      <c r="Q41" s="10">
        <v>7.806370370370362E-3</v>
      </c>
    </row>
    <row r="42" spans="1:17" x14ac:dyDescent="0.2">
      <c r="A42">
        <f t="shared" si="1"/>
        <v>31</v>
      </c>
      <c r="B42">
        <v>1</v>
      </c>
      <c r="C42" t="s">
        <v>166</v>
      </c>
      <c r="D42">
        <v>16</v>
      </c>
      <c r="E42" s="2">
        <v>0.83599999999999997</v>
      </c>
      <c r="F42" s="2">
        <v>0.84087500000000004</v>
      </c>
      <c r="G42" t="s">
        <v>59</v>
      </c>
      <c r="H42" t="s">
        <v>60</v>
      </c>
      <c r="I42" s="2">
        <v>1.23</v>
      </c>
      <c r="J42" s="2" t="s">
        <v>61</v>
      </c>
      <c r="K42" s="2">
        <v>0.99</v>
      </c>
      <c r="L42" s="2">
        <v>1.0239334875000001</v>
      </c>
      <c r="M42" s="9">
        <v>6.747685185185183E-3</v>
      </c>
      <c r="N42" s="9">
        <v>6.9091808242187488E-3</v>
      </c>
      <c r="O42" s="2">
        <v>101.84670892063393</v>
      </c>
      <c r="P42">
        <v>13</v>
      </c>
      <c r="Q42" s="10">
        <v>7.644689472000009E-3</v>
      </c>
    </row>
    <row r="43" spans="1:17" x14ac:dyDescent="0.2">
      <c r="A43">
        <v>39</v>
      </c>
      <c r="B43">
        <v>31</v>
      </c>
      <c r="C43" t="s">
        <v>104</v>
      </c>
      <c r="D43">
        <v>61</v>
      </c>
      <c r="E43" s="2">
        <v>0.85199999999999998</v>
      </c>
      <c r="F43" s="2">
        <v>0.85199999999999998</v>
      </c>
      <c r="G43" t="s">
        <v>167</v>
      </c>
      <c r="H43" t="s">
        <v>36</v>
      </c>
      <c r="I43" s="2">
        <v>1</v>
      </c>
      <c r="J43" s="2" t="s">
        <v>79</v>
      </c>
      <c r="K43" s="2">
        <v>1.01</v>
      </c>
      <c r="L43" s="2">
        <v>0.86051999999999995</v>
      </c>
      <c r="M43" s="9">
        <v>8.0775462962962979E-3</v>
      </c>
      <c r="N43" s="9">
        <v>6.9508901388888903E-3</v>
      </c>
      <c r="O43" s="2">
        <v>101.24351717068203</v>
      </c>
      <c r="P43">
        <v>13</v>
      </c>
      <c r="Q43" s="10">
        <v>7.644689472000009E-3</v>
      </c>
    </row>
    <row r="44" spans="1:17" x14ac:dyDescent="0.2">
      <c r="A44">
        <v>40</v>
      </c>
      <c r="B44">
        <v>25</v>
      </c>
      <c r="C44" t="s">
        <v>120</v>
      </c>
      <c r="D44">
        <v>16</v>
      </c>
      <c r="E44" s="2">
        <v>0.93400000000000005</v>
      </c>
      <c r="F44" s="2">
        <v>0.93549999999999989</v>
      </c>
      <c r="G44" t="s">
        <v>168</v>
      </c>
      <c r="H44" t="s">
        <v>43</v>
      </c>
      <c r="I44" s="2">
        <v>1.1100000000000001</v>
      </c>
      <c r="J44" s="2" t="s">
        <v>54</v>
      </c>
      <c r="K44" s="2">
        <v>1</v>
      </c>
      <c r="L44" s="2">
        <v>1.038405</v>
      </c>
      <c r="M44" s="9">
        <v>6.7766203703703773E-3</v>
      </c>
      <c r="N44" s="9">
        <v>7.0368764756944518E-3</v>
      </c>
      <c r="O44" s="2">
        <v>100</v>
      </c>
      <c r="P44">
        <v>14</v>
      </c>
      <c r="Q44" s="10">
        <v>8.0144166240000043E-3</v>
      </c>
    </row>
    <row r="45" spans="1:17" x14ac:dyDescent="0.2">
      <c r="A45">
        <f>A44</f>
        <v>40</v>
      </c>
      <c r="B45">
        <v>25</v>
      </c>
      <c r="C45" t="s">
        <v>121</v>
      </c>
      <c r="D45">
        <v>17</v>
      </c>
      <c r="E45" s="2">
        <v>0.95</v>
      </c>
      <c r="F45" s="2">
        <v>0.93549999999999989</v>
      </c>
      <c r="G45" t="s">
        <v>168</v>
      </c>
      <c r="H45" t="s">
        <v>43</v>
      </c>
      <c r="I45" s="2">
        <v>1.1100000000000001</v>
      </c>
      <c r="J45" s="2" t="s">
        <v>54</v>
      </c>
      <c r="K45" s="2">
        <v>1</v>
      </c>
      <c r="L45" s="2">
        <v>1.038405</v>
      </c>
      <c r="M45" s="9">
        <v>6.7766203703703773E-3</v>
      </c>
      <c r="N45" s="9">
        <v>7.0368764756944518E-3</v>
      </c>
      <c r="O45" s="2">
        <v>100</v>
      </c>
      <c r="P45">
        <v>14</v>
      </c>
      <c r="Q45" s="10">
        <v>8.0144166240000043E-3</v>
      </c>
    </row>
    <row r="46" spans="1:17" x14ac:dyDescent="0.2">
      <c r="A46">
        <f>A45</f>
        <v>40</v>
      </c>
      <c r="B46">
        <v>25</v>
      </c>
      <c r="C46" t="s">
        <v>119</v>
      </c>
      <c r="D46">
        <v>18</v>
      </c>
      <c r="E46" s="2">
        <v>0.96599999999999997</v>
      </c>
      <c r="F46" s="2">
        <v>0.93549999999999989</v>
      </c>
      <c r="G46" t="s">
        <v>168</v>
      </c>
      <c r="H46" t="s">
        <v>43</v>
      </c>
      <c r="I46" s="2">
        <v>1.1100000000000001</v>
      </c>
      <c r="J46" s="2" t="s">
        <v>54</v>
      </c>
      <c r="K46" s="2">
        <v>1</v>
      </c>
      <c r="L46" s="2">
        <v>1.038405</v>
      </c>
      <c r="M46" s="9">
        <v>6.7766203703703773E-3</v>
      </c>
      <c r="N46" s="9">
        <v>7.0368764756944518E-3</v>
      </c>
      <c r="O46" s="2">
        <v>100</v>
      </c>
      <c r="P46">
        <v>15</v>
      </c>
      <c r="Q46" s="10">
        <v>7.5390583333333344E-3</v>
      </c>
    </row>
    <row r="47" spans="1:17" x14ac:dyDescent="0.2">
      <c r="A47">
        <f>A46</f>
        <v>40</v>
      </c>
      <c r="B47">
        <v>25</v>
      </c>
      <c r="C47" t="s">
        <v>169</v>
      </c>
      <c r="D47">
        <v>14</v>
      </c>
      <c r="E47" s="2">
        <v>0.89200000000000002</v>
      </c>
      <c r="F47" s="2">
        <v>0.93549999999999989</v>
      </c>
      <c r="G47" t="s">
        <v>168</v>
      </c>
      <c r="H47" t="s">
        <v>43</v>
      </c>
      <c r="I47" s="2">
        <v>1.1100000000000001</v>
      </c>
      <c r="J47" s="2" t="s">
        <v>54</v>
      </c>
      <c r="K47" s="2">
        <v>1</v>
      </c>
      <c r="L47" s="2">
        <v>1.038405</v>
      </c>
      <c r="M47" s="9">
        <v>6.7766203703703773E-3</v>
      </c>
      <c r="N47" s="9">
        <v>7.0368764756944518E-3</v>
      </c>
      <c r="O47" s="2">
        <v>100</v>
      </c>
      <c r="P47">
        <v>15</v>
      </c>
      <c r="Q47" s="10">
        <v>7.5390583333333344E-3</v>
      </c>
    </row>
    <row r="48" spans="1:17" x14ac:dyDescent="0.2">
      <c r="A48">
        <v>44</v>
      </c>
      <c r="B48">
        <v>23</v>
      </c>
      <c r="C48" t="s">
        <v>89</v>
      </c>
      <c r="D48">
        <v>58</v>
      </c>
      <c r="E48" s="2">
        <v>0.88400000000000001</v>
      </c>
      <c r="F48" s="2">
        <v>0.87349999999999994</v>
      </c>
      <c r="G48" t="s">
        <v>87</v>
      </c>
      <c r="H48" t="s">
        <v>88</v>
      </c>
      <c r="I48" s="2">
        <v>0.98329999999999995</v>
      </c>
      <c r="J48" s="2" t="s">
        <v>54</v>
      </c>
      <c r="K48" s="2">
        <v>1</v>
      </c>
      <c r="L48" s="2">
        <v>0.85891254999999989</v>
      </c>
      <c r="M48" s="9">
        <v>8.2488425925925923E-3</v>
      </c>
      <c r="N48" s="9">
        <v>7.0850344257523141E-3</v>
      </c>
      <c r="O48" s="2">
        <v>99.303549377417767</v>
      </c>
      <c r="P48">
        <v>16</v>
      </c>
      <c r="Q48" s="10">
        <v>6.3453995999999957E-3</v>
      </c>
    </row>
    <row r="49" spans="1:17" x14ac:dyDescent="0.2">
      <c r="A49">
        <f>A48</f>
        <v>44</v>
      </c>
      <c r="B49">
        <v>23</v>
      </c>
      <c r="C49" t="s">
        <v>86</v>
      </c>
      <c r="D49">
        <v>59</v>
      </c>
      <c r="E49" s="2">
        <v>0.88400000000000001</v>
      </c>
      <c r="F49" s="2">
        <v>0.87349999999999994</v>
      </c>
      <c r="G49" t="s">
        <v>87</v>
      </c>
      <c r="H49" t="s">
        <v>88</v>
      </c>
      <c r="I49" s="2">
        <v>0.98329999999999995</v>
      </c>
      <c r="J49" s="2" t="s">
        <v>54</v>
      </c>
      <c r="K49" s="2">
        <v>1</v>
      </c>
      <c r="L49" s="2">
        <v>0.85891254999999989</v>
      </c>
      <c r="M49" s="9">
        <v>8.2488425925925923E-3</v>
      </c>
      <c r="N49" s="9">
        <v>7.0850344257523141E-3</v>
      </c>
      <c r="O49" s="2">
        <v>99.303549377417767</v>
      </c>
      <c r="P49">
        <v>16</v>
      </c>
      <c r="Q49" s="10">
        <v>6.3453995999999957E-3</v>
      </c>
    </row>
    <row r="50" spans="1:17" x14ac:dyDescent="0.2">
      <c r="A50">
        <f>A49</f>
        <v>44</v>
      </c>
      <c r="B50">
        <v>23</v>
      </c>
      <c r="C50" t="s">
        <v>170</v>
      </c>
      <c r="D50">
        <v>47</v>
      </c>
      <c r="E50" s="2">
        <v>0.84199999999999997</v>
      </c>
      <c r="F50" s="2">
        <v>0.87349999999999994</v>
      </c>
      <c r="G50" t="s">
        <v>87</v>
      </c>
      <c r="H50" t="s">
        <v>88</v>
      </c>
      <c r="I50" s="2">
        <v>0.98329999999999995</v>
      </c>
      <c r="J50" s="2" t="s">
        <v>54</v>
      </c>
      <c r="K50" s="2">
        <v>1</v>
      </c>
      <c r="L50" s="2">
        <v>0.85891254999999989</v>
      </c>
      <c r="M50" s="9">
        <v>8.2488425925925923E-3</v>
      </c>
      <c r="N50" s="9">
        <v>7.0850344257523141E-3</v>
      </c>
      <c r="O50" s="2">
        <v>99.303549377417767</v>
      </c>
      <c r="P50">
        <v>17</v>
      </c>
      <c r="Q50" s="10">
        <v>6.8630899999999996E-3</v>
      </c>
    </row>
    <row r="51" spans="1:17" x14ac:dyDescent="0.2">
      <c r="A51">
        <f>A50</f>
        <v>44</v>
      </c>
      <c r="B51">
        <v>23</v>
      </c>
      <c r="C51" t="s">
        <v>90</v>
      </c>
      <c r="D51">
        <v>57</v>
      </c>
      <c r="E51" s="2">
        <v>0.88400000000000001</v>
      </c>
      <c r="F51" s="2">
        <v>0.87349999999999994</v>
      </c>
      <c r="G51" t="s">
        <v>87</v>
      </c>
      <c r="H51" t="s">
        <v>88</v>
      </c>
      <c r="I51" s="2">
        <v>0.98329999999999995</v>
      </c>
      <c r="J51" s="2" t="s">
        <v>54</v>
      </c>
      <c r="K51" s="2">
        <v>1</v>
      </c>
      <c r="L51" s="2">
        <v>0.85891254999999989</v>
      </c>
      <c r="M51" s="9">
        <v>8.2488425925925923E-3</v>
      </c>
      <c r="N51" s="9">
        <v>7.0850344257523141E-3</v>
      </c>
      <c r="O51" s="2">
        <v>99.303549377417767</v>
      </c>
      <c r="P51">
        <v>17</v>
      </c>
      <c r="Q51" s="10">
        <v>6.8630899999999996E-3</v>
      </c>
    </row>
    <row r="52" spans="1:17" x14ac:dyDescent="0.2">
      <c r="A52">
        <v>48</v>
      </c>
      <c r="B52">
        <v>6</v>
      </c>
      <c r="C52" t="s">
        <v>171</v>
      </c>
      <c r="D52">
        <v>15</v>
      </c>
      <c r="E52" s="2">
        <v>0.81799999999999995</v>
      </c>
      <c r="F52" s="2">
        <v>0.81799999999999995</v>
      </c>
      <c r="G52" t="s">
        <v>126</v>
      </c>
      <c r="H52" t="s">
        <v>39</v>
      </c>
      <c r="I52" s="2">
        <v>1.08</v>
      </c>
      <c r="J52" s="2" t="s">
        <v>54</v>
      </c>
      <c r="K52" s="2">
        <v>1</v>
      </c>
      <c r="L52" s="2">
        <v>0.88344</v>
      </c>
      <c r="M52" s="9">
        <v>8.0474537037037025E-3</v>
      </c>
      <c r="N52" s="9">
        <v>7.1094424999999985E-3</v>
      </c>
      <c r="O52" s="2">
        <v>98.950564699178585</v>
      </c>
      <c r="P52">
        <v>18</v>
      </c>
      <c r="Q52" s="10">
        <v>7.2500215277777752E-3</v>
      </c>
    </row>
    <row r="53" spans="1:17" x14ac:dyDescent="0.2">
      <c r="A53">
        <f>A52</f>
        <v>48</v>
      </c>
      <c r="B53">
        <v>6</v>
      </c>
      <c r="C53" t="s">
        <v>128</v>
      </c>
      <c r="D53">
        <v>15</v>
      </c>
      <c r="E53" s="2">
        <v>0.81799999999999995</v>
      </c>
      <c r="F53" s="2">
        <v>0.81799999999999995</v>
      </c>
      <c r="G53" t="s">
        <v>126</v>
      </c>
      <c r="H53" t="s">
        <v>39</v>
      </c>
      <c r="I53" s="2">
        <v>1.08</v>
      </c>
      <c r="J53" s="2" t="s">
        <v>54</v>
      </c>
      <c r="K53" s="2">
        <v>1</v>
      </c>
      <c r="L53" s="2">
        <v>0.88344</v>
      </c>
      <c r="M53" s="9">
        <v>8.0474537037037025E-3</v>
      </c>
      <c r="N53" s="9">
        <v>7.1094424999999985E-3</v>
      </c>
      <c r="O53" s="2">
        <v>98.950564699178585</v>
      </c>
      <c r="P53">
        <v>18</v>
      </c>
      <c r="Q53" s="10">
        <v>7.2500215277777752E-3</v>
      </c>
    </row>
    <row r="54" spans="1:17" x14ac:dyDescent="0.2">
      <c r="A54">
        <v>50</v>
      </c>
      <c r="B54">
        <v>9</v>
      </c>
      <c r="C54" t="s">
        <v>51</v>
      </c>
      <c r="D54">
        <v>15</v>
      </c>
      <c r="E54" s="2">
        <v>0.81799999999999995</v>
      </c>
      <c r="F54" s="2">
        <v>0.80049999999999999</v>
      </c>
      <c r="G54" t="s">
        <v>172</v>
      </c>
      <c r="H54" t="s">
        <v>53</v>
      </c>
      <c r="I54" s="2">
        <v>1</v>
      </c>
      <c r="J54" s="2" t="s">
        <v>61</v>
      </c>
      <c r="K54" s="2">
        <v>0.99</v>
      </c>
      <c r="L54" s="2">
        <v>0.79249499999999995</v>
      </c>
      <c r="M54" s="9">
        <v>8.9803240740740711E-3</v>
      </c>
      <c r="N54" s="9">
        <v>7.1168619270833306E-3</v>
      </c>
      <c r="O54" s="2">
        <v>98.843266431599048</v>
      </c>
      <c r="P54">
        <v>18</v>
      </c>
      <c r="Q54" s="10">
        <v>7.2500215277777752E-3</v>
      </c>
    </row>
    <row r="55" spans="1:17" x14ac:dyDescent="0.2">
      <c r="A55">
        <f>A54</f>
        <v>50</v>
      </c>
      <c r="B55">
        <v>9</v>
      </c>
      <c r="C55" t="s">
        <v>173</v>
      </c>
      <c r="D55">
        <v>13</v>
      </c>
      <c r="E55" s="2">
        <v>0.78400000000000003</v>
      </c>
      <c r="F55" s="2">
        <v>0.80049999999999999</v>
      </c>
      <c r="G55" t="s">
        <v>172</v>
      </c>
      <c r="H55" t="s">
        <v>53</v>
      </c>
      <c r="I55" s="2">
        <v>1</v>
      </c>
      <c r="J55" s="2" t="s">
        <v>61</v>
      </c>
      <c r="K55" s="2">
        <v>0.99</v>
      </c>
      <c r="L55" s="2">
        <v>0.79249499999999995</v>
      </c>
      <c r="M55" s="9">
        <v>8.9803240740740711E-3</v>
      </c>
      <c r="N55" s="9">
        <v>7.1168619270833306E-3</v>
      </c>
      <c r="O55" s="2">
        <v>98.843266431599048</v>
      </c>
      <c r="P55">
        <v>18</v>
      </c>
      <c r="Q55" s="10">
        <v>7.2500215277777752E-3</v>
      </c>
    </row>
    <row r="56" spans="1:17" x14ac:dyDescent="0.2">
      <c r="A56">
        <f>A55</f>
        <v>50</v>
      </c>
      <c r="B56">
        <v>9</v>
      </c>
      <c r="C56" t="s">
        <v>55</v>
      </c>
      <c r="D56">
        <v>16</v>
      </c>
      <c r="E56" s="2">
        <v>0.83599999999999997</v>
      </c>
      <c r="F56" s="2">
        <v>0.80049999999999999</v>
      </c>
      <c r="G56" t="s">
        <v>172</v>
      </c>
      <c r="H56" t="s">
        <v>53</v>
      </c>
      <c r="I56" s="2">
        <v>1</v>
      </c>
      <c r="J56" s="2" t="s">
        <v>61</v>
      </c>
      <c r="K56" s="2">
        <v>0.99</v>
      </c>
      <c r="L56" s="2">
        <v>0.79249499999999995</v>
      </c>
      <c r="M56" s="9">
        <v>8.9803240740740711E-3</v>
      </c>
      <c r="N56" s="9">
        <v>7.1168619270833306E-3</v>
      </c>
      <c r="O56" s="2">
        <v>98.843266431599048</v>
      </c>
      <c r="P56">
        <v>19</v>
      </c>
      <c r="Q56" s="10">
        <v>6.5798223750000075E-3</v>
      </c>
    </row>
    <row r="57" spans="1:17" x14ac:dyDescent="0.2">
      <c r="A57">
        <f>A56</f>
        <v>50</v>
      </c>
      <c r="B57">
        <v>9</v>
      </c>
      <c r="C57" t="s">
        <v>56</v>
      </c>
      <c r="D57">
        <v>12</v>
      </c>
      <c r="E57" s="2">
        <v>0.76400000000000001</v>
      </c>
      <c r="F57" s="2">
        <v>0.80049999999999999</v>
      </c>
      <c r="G57" t="s">
        <v>172</v>
      </c>
      <c r="H57" t="s">
        <v>53</v>
      </c>
      <c r="I57" s="2">
        <v>1</v>
      </c>
      <c r="J57" s="2" t="s">
        <v>61</v>
      </c>
      <c r="K57" s="2">
        <v>0.99</v>
      </c>
      <c r="L57" s="2">
        <v>0.79249499999999995</v>
      </c>
      <c r="M57" s="9">
        <v>8.9803240740740711E-3</v>
      </c>
      <c r="N57" s="9">
        <v>7.1168619270833306E-3</v>
      </c>
      <c r="O57" s="2">
        <v>98.843266431599048</v>
      </c>
      <c r="P57">
        <v>19</v>
      </c>
      <c r="Q57" s="10">
        <v>6.5798223750000075E-3</v>
      </c>
    </row>
    <row r="58" spans="1:17" x14ac:dyDescent="0.2">
      <c r="A58">
        <v>54</v>
      </c>
      <c r="B58">
        <v>4</v>
      </c>
      <c r="C58" t="s">
        <v>174</v>
      </c>
      <c r="D58">
        <v>14</v>
      </c>
      <c r="E58" s="2">
        <v>0.79800000000000004</v>
      </c>
      <c r="F58" s="2">
        <v>0.80800000000000005</v>
      </c>
      <c r="G58" t="s">
        <v>135</v>
      </c>
      <c r="H58" t="s">
        <v>39</v>
      </c>
      <c r="I58" s="2">
        <v>1.08</v>
      </c>
      <c r="J58" s="2" t="s">
        <v>54</v>
      </c>
      <c r="K58" s="2">
        <v>1</v>
      </c>
      <c r="L58" s="2">
        <v>0.87264000000000008</v>
      </c>
      <c r="M58" s="9">
        <v>8.1631944444444451E-3</v>
      </c>
      <c r="N58" s="9">
        <v>7.1235300000000012E-3</v>
      </c>
      <c r="O58" s="2">
        <v>98.746834097401702</v>
      </c>
      <c r="P58">
        <v>20</v>
      </c>
      <c r="Q58" s="10">
        <v>6.4803072916666737E-3</v>
      </c>
    </row>
    <row r="59" spans="1:17" x14ac:dyDescent="0.2">
      <c r="A59">
        <f>A58</f>
        <v>54</v>
      </c>
      <c r="B59">
        <v>4</v>
      </c>
      <c r="C59" t="s">
        <v>127</v>
      </c>
      <c r="D59">
        <v>15</v>
      </c>
      <c r="E59" s="2">
        <v>0.81799999999999995</v>
      </c>
      <c r="F59" s="2">
        <v>0.80800000000000005</v>
      </c>
      <c r="G59" t="s">
        <v>135</v>
      </c>
      <c r="H59" t="s">
        <v>39</v>
      </c>
      <c r="I59" s="2">
        <v>1.08</v>
      </c>
      <c r="J59" s="2" t="s">
        <v>54</v>
      </c>
      <c r="K59" s="2">
        <v>1</v>
      </c>
      <c r="L59" s="2">
        <v>0.87264000000000008</v>
      </c>
      <c r="M59" s="9">
        <v>8.1631944444444451E-3</v>
      </c>
      <c r="N59" s="9">
        <v>7.1235300000000012E-3</v>
      </c>
      <c r="O59" s="2">
        <v>98.746834097401702</v>
      </c>
      <c r="P59">
        <v>21</v>
      </c>
      <c r="Q59" s="10">
        <v>6.4477199074074029E-3</v>
      </c>
    </row>
    <row r="60" spans="1:17" x14ac:dyDescent="0.2">
      <c r="A60">
        <v>56</v>
      </c>
      <c r="B60">
        <v>5</v>
      </c>
      <c r="C60" t="s">
        <v>57</v>
      </c>
      <c r="D60">
        <v>14</v>
      </c>
      <c r="E60" s="2">
        <v>0.79800000000000004</v>
      </c>
      <c r="F60" s="2">
        <v>0.79800000000000004</v>
      </c>
      <c r="G60" t="s">
        <v>129</v>
      </c>
      <c r="H60" t="s">
        <v>39</v>
      </c>
      <c r="I60" s="2">
        <v>1.08</v>
      </c>
      <c r="J60" s="2" t="s">
        <v>54</v>
      </c>
      <c r="K60" s="2">
        <v>1</v>
      </c>
      <c r="L60" s="2">
        <v>0.86184000000000005</v>
      </c>
      <c r="M60" s="9">
        <v>8.3564814814814786E-3</v>
      </c>
      <c r="N60" s="9">
        <v>7.2019499999999978E-3</v>
      </c>
      <c r="O60" s="2">
        <v>97.612739773260515</v>
      </c>
      <c r="P60">
        <v>22</v>
      </c>
      <c r="Q60" s="10">
        <v>8.3805299768518506E-3</v>
      </c>
    </row>
    <row r="61" spans="1:17" x14ac:dyDescent="0.2">
      <c r="A61">
        <f>A60</f>
        <v>56</v>
      </c>
      <c r="B61">
        <v>5</v>
      </c>
      <c r="C61" t="s">
        <v>175</v>
      </c>
      <c r="D61">
        <v>14</v>
      </c>
      <c r="E61" s="2">
        <v>0.79800000000000004</v>
      </c>
      <c r="F61" s="2">
        <v>0.79800000000000004</v>
      </c>
      <c r="G61" t="s">
        <v>129</v>
      </c>
      <c r="H61" t="s">
        <v>39</v>
      </c>
      <c r="I61" s="2">
        <v>1.08</v>
      </c>
      <c r="J61" s="2" t="s">
        <v>54</v>
      </c>
      <c r="K61" s="2">
        <v>1</v>
      </c>
      <c r="L61" s="2">
        <v>0.86184000000000005</v>
      </c>
      <c r="M61" s="9">
        <v>8.3564814814814786E-3</v>
      </c>
      <c r="N61" s="9">
        <v>7.2019499999999978E-3</v>
      </c>
      <c r="O61" s="2">
        <v>97.612739773260515</v>
      </c>
      <c r="P61">
        <v>22</v>
      </c>
      <c r="Q61" s="10">
        <v>8.3805299768518506E-3</v>
      </c>
    </row>
    <row r="62" spans="1:17" x14ac:dyDescent="0.2">
      <c r="A62">
        <v>58</v>
      </c>
      <c r="B62">
        <v>18</v>
      </c>
      <c r="C62" t="s">
        <v>143</v>
      </c>
      <c r="D62">
        <v>15</v>
      </c>
      <c r="E62" s="2">
        <v>0.91400000000000003</v>
      </c>
      <c r="F62" s="2">
        <v>0.93199999999999994</v>
      </c>
      <c r="G62" t="s">
        <v>176</v>
      </c>
      <c r="H62" t="s">
        <v>43</v>
      </c>
      <c r="I62" s="2">
        <v>1.1100000000000001</v>
      </c>
      <c r="J62" s="2" t="s">
        <v>54</v>
      </c>
      <c r="K62" s="2">
        <v>1</v>
      </c>
      <c r="L62" s="2">
        <v>1.0345200000000001</v>
      </c>
      <c r="M62" s="9">
        <v>7.0081018518518487E-3</v>
      </c>
      <c r="N62" s="9">
        <v>7.2500215277777752E-3</v>
      </c>
      <c r="O62" s="2">
        <v>96.917538972373293</v>
      </c>
      <c r="P62">
        <v>23</v>
      </c>
      <c r="Q62" s="10">
        <v>7.0850344257523141E-3</v>
      </c>
    </row>
    <row r="63" spans="1:17" x14ac:dyDescent="0.2">
      <c r="A63">
        <f>A62</f>
        <v>58</v>
      </c>
      <c r="B63">
        <v>18</v>
      </c>
      <c r="C63" t="s">
        <v>123</v>
      </c>
      <c r="D63">
        <v>17</v>
      </c>
      <c r="E63" s="2">
        <v>0.95</v>
      </c>
      <c r="F63" s="2">
        <v>0.93199999999999994</v>
      </c>
      <c r="G63" t="s">
        <v>176</v>
      </c>
      <c r="H63" t="s">
        <v>43</v>
      </c>
      <c r="I63" s="2">
        <v>1.1100000000000001</v>
      </c>
      <c r="J63" s="2" t="s">
        <v>54</v>
      </c>
      <c r="K63" s="2">
        <v>1</v>
      </c>
      <c r="L63" s="2">
        <v>1.0345200000000001</v>
      </c>
      <c r="M63" s="9">
        <v>7.0081018518518487E-3</v>
      </c>
      <c r="N63" s="9">
        <v>7.2500215277777752E-3</v>
      </c>
      <c r="O63" s="2">
        <v>96.917538972373293</v>
      </c>
      <c r="P63">
        <v>23</v>
      </c>
      <c r="Q63" s="10">
        <v>7.0850344257523141E-3</v>
      </c>
    </row>
    <row r="64" spans="1:17" x14ac:dyDescent="0.2">
      <c r="A64">
        <f>A63</f>
        <v>58</v>
      </c>
      <c r="B64">
        <v>18</v>
      </c>
      <c r="C64" t="s">
        <v>140</v>
      </c>
      <c r="D64">
        <v>15</v>
      </c>
      <c r="E64" s="2">
        <v>0.91400000000000003</v>
      </c>
      <c r="F64" s="2">
        <v>0.93199999999999994</v>
      </c>
      <c r="G64" t="s">
        <v>176</v>
      </c>
      <c r="H64" t="s">
        <v>43</v>
      </c>
      <c r="I64" s="2">
        <v>1.1100000000000001</v>
      </c>
      <c r="J64" s="2" t="s">
        <v>54</v>
      </c>
      <c r="K64" s="2">
        <v>1</v>
      </c>
      <c r="L64" s="2">
        <v>1.0345200000000001</v>
      </c>
      <c r="M64" s="9">
        <v>7.0081018518518487E-3</v>
      </c>
      <c r="N64" s="9">
        <v>7.2500215277777752E-3</v>
      </c>
      <c r="O64" s="2">
        <v>96.917538972373293</v>
      </c>
      <c r="P64">
        <v>23</v>
      </c>
      <c r="Q64" s="10">
        <v>7.0850344257523141E-3</v>
      </c>
    </row>
    <row r="65" spans="1:17" x14ac:dyDescent="0.2">
      <c r="A65">
        <f>A64</f>
        <v>58</v>
      </c>
      <c r="B65">
        <v>18</v>
      </c>
      <c r="C65" t="s">
        <v>28</v>
      </c>
      <c r="D65">
        <v>17</v>
      </c>
      <c r="E65" s="2">
        <v>0.95</v>
      </c>
      <c r="F65" s="2">
        <v>0.93199999999999994</v>
      </c>
      <c r="G65" t="s">
        <v>176</v>
      </c>
      <c r="H65" t="s">
        <v>43</v>
      </c>
      <c r="I65" s="2">
        <v>1.1100000000000001</v>
      </c>
      <c r="J65" s="2" t="s">
        <v>54</v>
      </c>
      <c r="K65" s="2">
        <v>1</v>
      </c>
      <c r="L65" s="2">
        <v>1.0345200000000001</v>
      </c>
      <c r="M65" s="9">
        <v>7.0081018518518487E-3</v>
      </c>
      <c r="N65" s="9">
        <v>7.2500215277777752E-3</v>
      </c>
      <c r="O65" s="2">
        <v>96.917538972373293</v>
      </c>
      <c r="P65">
        <v>23</v>
      </c>
      <c r="Q65" s="10">
        <v>7.0850344257523141E-3</v>
      </c>
    </row>
    <row r="66" spans="1:17" x14ac:dyDescent="0.2">
      <c r="A66">
        <v>62</v>
      </c>
      <c r="B66">
        <v>3</v>
      </c>
      <c r="C66" t="s">
        <v>77</v>
      </c>
      <c r="D66">
        <v>50</v>
      </c>
      <c r="E66" s="2">
        <v>0.84199999999999997</v>
      </c>
      <c r="F66" s="2">
        <v>0.79425000000000001</v>
      </c>
      <c r="G66" t="s">
        <v>78</v>
      </c>
      <c r="H66" t="s">
        <v>53</v>
      </c>
      <c r="I66" s="2">
        <v>1</v>
      </c>
      <c r="J66" s="2" t="s">
        <v>79</v>
      </c>
      <c r="K66" s="2">
        <v>1.01</v>
      </c>
      <c r="L66" s="2">
        <v>0.80219249999999998</v>
      </c>
      <c r="M66" s="9">
        <v>9.0497685185185195E-3</v>
      </c>
      <c r="N66" s="9">
        <v>7.2596564322916675E-3</v>
      </c>
      <c r="O66" s="2">
        <v>96.778200914188545</v>
      </c>
      <c r="P66">
        <v>24</v>
      </c>
      <c r="Q66" s="10">
        <v>6.8426566666666706E-3</v>
      </c>
    </row>
    <row r="67" spans="1:17" x14ac:dyDescent="0.2">
      <c r="A67">
        <f>A66</f>
        <v>62</v>
      </c>
      <c r="B67">
        <v>3</v>
      </c>
      <c r="C67" t="s">
        <v>177</v>
      </c>
      <c r="D67">
        <v>46</v>
      </c>
      <c r="E67" s="2">
        <v>0.84199999999999997</v>
      </c>
      <c r="F67" s="2">
        <v>0.79425000000000001</v>
      </c>
      <c r="G67" t="s">
        <v>78</v>
      </c>
      <c r="H67" t="s">
        <v>53</v>
      </c>
      <c r="I67" s="2">
        <v>1</v>
      </c>
      <c r="J67" s="2" t="s">
        <v>79</v>
      </c>
      <c r="K67" s="2">
        <v>1.01</v>
      </c>
      <c r="L67" s="2">
        <v>0.80219249999999998</v>
      </c>
      <c r="M67" s="9">
        <v>9.0497685185185195E-3</v>
      </c>
      <c r="N67" s="9">
        <v>7.2596564322916675E-3</v>
      </c>
      <c r="O67" s="2">
        <v>96.778200914188545</v>
      </c>
      <c r="P67">
        <v>24</v>
      </c>
      <c r="Q67" s="10">
        <v>6.8426566666666706E-3</v>
      </c>
    </row>
    <row r="68" spans="1:17" x14ac:dyDescent="0.2">
      <c r="A68">
        <f>A67</f>
        <v>62</v>
      </c>
      <c r="B68">
        <v>3</v>
      </c>
      <c r="C68" t="s">
        <v>178</v>
      </c>
      <c r="D68">
        <v>56</v>
      </c>
      <c r="E68" s="2">
        <v>0.79200000000000004</v>
      </c>
      <c r="F68" s="2">
        <v>0.79425000000000001</v>
      </c>
      <c r="G68" t="s">
        <v>78</v>
      </c>
      <c r="H68" t="s">
        <v>53</v>
      </c>
      <c r="I68" s="2">
        <v>1</v>
      </c>
      <c r="J68" s="2" t="s">
        <v>79</v>
      </c>
      <c r="K68" s="2">
        <v>1.01</v>
      </c>
      <c r="L68" s="2">
        <v>0.80219249999999998</v>
      </c>
      <c r="M68" s="9">
        <v>9.0497685185185195E-3</v>
      </c>
      <c r="N68" s="9">
        <v>7.2596564322916675E-3</v>
      </c>
      <c r="O68" s="2">
        <v>96.778200914188545</v>
      </c>
      <c r="P68">
        <v>24</v>
      </c>
      <c r="Q68" s="10">
        <v>6.8426566666666706E-3</v>
      </c>
    </row>
    <row r="69" spans="1:17" x14ac:dyDescent="0.2">
      <c r="A69">
        <f>A68</f>
        <v>62</v>
      </c>
      <c r="B69">
        <v>3</v>
      </c>
      <c r="C69" t="s">
        <v>82</v>
      </c>
      <c r="D69">
        <v>71</v>
      </c>
      <c r="E69" s="2">
        <v>0.70099999999999996</v>
      </c>
      <c r="F69" s="2">
        <v>0.79425000000000001</v>
      </c>
      <c r="G69" t="s">
        <v>78</v>
      </c>
      <c r="H69" t="s">
        <v>53</v>
      </c>
      <c r="I69" s="2">
        <v>1</v>
      </c>
      <c r="J69" s="2" t="s">
        <v>79</v>
      </c>
      <c r="K69" s="2">
        <v>1.01</v>
      </c>
      <c r="L69" s="2">
        <v>0.80219249999999998</v>
      </c>
      <c r="M69" s="9">
        <v>9.0497685185185195E-3</v>
      </c>
      <c r="N69" s="9">
        <v>7.2596564322916675E-3</v>
      </c>
      <c r="O69" s="2">
        <v>96.778200914188545</v>
      </c>
      <c r="P69">
        <v>24</v>
      </c>
      <c r="Q69" s="10">
        <v>6.8426566666666706E-3</v>
      </c>
    </row>
    <row r="70" spans="1:17" x14ac:dyDescent="0.2">
      <c r="A70">
        <v>66</v>
      </c>
      <c r="B70">
        <v>10</v>
      </c>
      <c r="C70" t="s">
        <v>110</v>
      </c>
      <c r="D70">
        <v>48</v>
      </c>
      <c r="E70" s="2">
        <v>0.94</v>
      </c>
      <c r="F70" s="2">
        <v>0.91199999999999992</v>
      </c>
      <c r="G70" t="s">
        <v>107</v>
      </c>
      <c r="H70" t="s">
        <v>108</v>
      </c>
      <c r="I70" s="2">
        <v>0.92500000000000004</v>
      </c>
      <c r="J70" s="2" t="s">
        <v>54</v>
      </c>
      <c r="K70" s="2">
        <v>1</v>
      </c>
      <c r="L70" s="2">
        <v>0.84360000000000002</v>
      </c>
      <c r="M70" s="9">
        <v>8.6087962962962949E-3</v>
      </c>
      <c r="N70" s="9">
        <v>7.2623805555555544E-3</v>
      </c>
      <c r="O70" s="2">
        <v>96.73880518947756</v>
      </c>
      <c r="P70">
        <v>25</v>
      </c>
      <c r="Q70" s="10">
        <v>7.0368764756944518E-3</v>
      </c>
    </row>
    <row r="71" spans="1:17" x14ac:dyDescent="0.2">
      <c r="A71">
        <f>A70</f>
        <v>66</v>
      </c>
      <c r="B71">
        <v>10</v>
      </c>
      <c r="C71" t="s">
        <v>112</v>
      </c>
      <c r="D71">
        <v>56</v>
      </c>
      <c r="E71" s="2">
        <v>0.88400000000000001</v>
      </c>
      <c r="F71" s="2">
        <v>0.91199999999999992</v>
      </c>
      <c r="G71" t="s">
        <v>107</v>
      </c>
      <c r="H71" t="s">
        <v>108</v>
      </c>
      <c r="I71" s="2">
        <v>0.92500000000000004</v>
      </c>
      <c r="J71" s="2" t="s">
        <v>54</v>
      </c>
      <c r="K71" s="2">
        <v>1</v>
      </c>
      <c r="L71" s="2">
        <v>0.84360000000000002</v>
      </c>
      <c r="M71" s="9">
        <v>8.6087962962962949E-3</v>
      </c>
      <c r="N71" s="9">
        <v>7.2623805555555544E-3</v>
      </c>
      <c r="O71" s="2">
        <v>96.73880518947756</v>
      </c>
      <c r="P71">
        <v>25</v>
      </c>
      <c r="Q71" s="10">
        <v>7.0368764756944518E-3</v>
      </c>
    </row>
    <row r="72" spans="1:17" x14ac:dyDescent="0.2">
      <c r="A72">
        <v>68</v>
      </c>
      <c r="B72">
        <v>15</v>
      </c>
      <c r="C72" t="s">
        <v>109</v>
      </c>
      <c r="D72">
        <v>13</v>
      </c>
      <c r="E72" s="2">
        <v>0.78400000000000003</v>
      </c>
      <c r="F72" s="2">
        <v>0.78400000000000003</v>
      </c>
      <c r="G72" t="s">
        <v>111</v>
      </c>
      <c r="H72" t="s">
        <v>108</v>
      </c>
      <c r="I72" s="2">
        <v>0.92500000000000004</v>
      </c>
      <c r="J72" s="2" t="s">
        <v>54</v>
      </c>
      <c r="K72" s="2">
        <v>1</v>
      </c>
      <c r="L72" s="2">
        <v>0.72520000000000007</v>
      </c>
      <c r="M72" s="9">
        <v>1.0395833333333333E-2</v>
      </c>
      <c r="N72" s="9">
        <v>7.5390583333333344E-3</v>
      </c>
      <c r="O72" s="2">
        <v>92.737546615213461</v>
      </c>
      <c r="P72">
        <v>25</v>
      </c>
      <c r="Q72" s="10">
        <v>7.0368764756944518E-3</v>
      </c>
    </row>
    <row r="73" spans="1:17" x14ac:dyDescent="0.2">
      <c r="A73">
        <f>A72</f>
        <v>68</v>
      </c>
      <c r="B73">
        <v>15</v>
      </c>
      <c r="C73" t="s">
        <v>179</v>
      </c>
      <c r="D73">
        <v>13</v>
      </c>
      <c r="E73" s="2">
        <v>0.78400000000000003</v>
      </c>
      <c r="F73" s="2">
        <v>0.78400000000000003</v>
      </c>
      <c r="G73" t="s">
        <v>111</v>
      </c>
      <c r="H73" t="s">
        <v>108</v>
      </c>
      <c r="I73" s="2">
        <v>0.92500000000000004</v>
      </c>
      <c r="J73" s="2" t="s">
        <v>54</v>
      </c>
      <c r="K73" s="2">
        <v>1</v>
      </c>
      <c r="L73" s="2">
        <v>0.72520000000000007</v>
      </c>
      <c r="M73" s="9">
        <v>1.0395833333333333E-2</v>
      </c>
      <c r="N73" s="9">
        <v>7.5390583333333344E-3</v>
      </c>
      <c r="O73" s="2">
        <v>92.737546615213461</v>
      </c>
      <c r="P73">
        <v>25</v>
      </c>
      <c r="Q73" s="10">
        <v>7.0368764756944518E-3</v>
      </c>
    </row>
    <row r="74" spans="1:17" x14ac:dyDescent="0.2">
      <c r="A74">
        <v>70</v>
      </c>
      <c r="B74">
        <v>13</v>
      </c>
      <c r="C74" t="s">
        <v>91</v>
      </c>
      <c r="D74">
        <v>53</v>
      </c>
      <c r="E74" s="2">
        <v>0.91400000000000003</v>
      </c>
      <c r="F74" s="2">
        <v>0.85600000000000009</v>
      </c>
      <c r="G74" t="s">
        <v>138</v>
      </c>
      <c r="H74" t="s">
        <v>49</v>
      </c>
      <c r="I74" s="2">
        <v>1.0176000000000001</v>
      </c>
      <c r="J74" s="2" t="s">
        <v>21</v>
      </c>
      <c r="K74" s="2">
        <v>1.02</v>
      </c>
      <c r="L74" s="2">
        <v>0.88848691200000007</v>
      </c>
      <c r="M74" s="9">
        <v>8.6041666666666766E-3</v>
      </c>
      <c r="N74" s="9">
        <v>7.644689472000009E-3</v>
      </c>
      <c r="O74" s="2">
        <v>91.20993025695725</v>
      </c>
      <c r="P74">
        <v>27</v>
      </c>
      <c r="Q74" s="10">
        <v>6.466162499999999E-3</v>
      </c>
    </row>
    <row r="75" spans="1:17" x14ac:dyDescent="0.2">
      <c r="A75">
        <f>A74</f>
        <v>70</v>
      </c>
      <c r="B75">
        <v>13</v>
      </c>
      <c r="C75" t="s">
        <v>180</v>
      </c>
      <c r="D75">
        <v>14</v>
      </c>
      <c r="E75" s="2">
        <v>0.79800000000000004</v>
      </c>
      <c r="F75" s="2">
        <v>0.85600000000000009</v>
      </c>
      <c r="G75" t="s">
        <v>138</v>
      </c>
      <c r="H75" t="s">
        <v>49</v>
      </c>
      <c r="I75" s="2">
        <v>1.0176000000000001</v>
      </c>
      <c r="J75" s="2" t="s">
        <v>21</v>
      </c>
      <c r="K75" s="2">
        <v>1.02</v>
      </c>
      <c r="L75" s="2">
        <v>0.88848691200000007</v>
      </c>
      <c r="M75" s="9">
        <v>8.6041666666666766E-3</v>
      </c>
      <c r="N75" s="9">
        <v>7.644689472000009E-3</v>
      </c>
      <c r="O75" s="2">
        <v>91.20993025695725</v>
      </c>
      <c r="P75">
        <v>28</v>
      </c>
      <c r="Q75" s="10">
        <v>6.8455084675202588E-3</v>
      </c>
    </row>
    <row r="76" spans="1:17" x14ac:dyDescent="0.2">
      <c r="A76">
        <v>72</v>
      </c>
      <c r="B76">
        <v>12</v>
      </c>
      <c r="C76" t="s">
        <v>147</v>
      </c>
      <c r="D76">
        <v>15</v>
      </c>
      <c r="E76" s="2">
        <v>0.91400000000000003</v>
      </c>
      <c r="F76" s="2">
        <v>0.90850000000000009</v>
      </c>
      <c r="G76" t="s">
        <v>52</v>
      </c>
      <c r="H76" t="s">
        <v>53</v>
      </c>
      <c r="I76" s="2">
        <v>1</v>
      </c>
      <c r="J76" s="2" t="s">
        <v>54</v>
      </c>
      <c r="K76" s="2">
        <v>1</v>
      </c>
      <c r="L76" s="2">
        <v>0.90850000000000009</v>
      </c>
      <c r="M76" s="9">
        <v>8.5925925925925822E-3</v>
      </c>
      <c r="N76" s="9">
        <v>7.806370370370362E-3</v>
      </c>
      <c r="O76" s="2">
        <v>88.871733506589052</v>
      </c>
      <c r="P76">
        <v>28</v>
      </c>
      <c r="Q76" s="10">
        <v>6.8455084675202588E-3</v>
      </c>
    </row>
    <row r="77" spans="1:17" x14ac:dyDescent="0.2">
      <c r="A77">
        <f>A76</f>
        <v>72</v>
      </c>
      <c r="B77">
        <v>12</v>
      </c>
      <c r="C77" t="s">
        <v>142</v>
      </c>
      <c r="D77">
        <v>15</v>
      </c>
      <c r="E77" s="2">
        <v>0.91400000000000003</v>
      </c>
      <c r="F77" s="2">
        <v>0.90850000000000009</v>
      </c>
      <c r="G77" t="s">
        <v>52</v>
      </c>
      <c r="H77" t="s">
        <v>53</v>
      </c>
      <c r="I77" s="2">
        <v>1</v>
      </c>
      <c r="J77" s="2" t="s">
        <v>54</v>
      </c>
      <c r="K77" s="2">
        <v>1</v>
      </c>
      <c r="L77" s="2">
        <v>0.90850000000000009</v>
      </c>
      <c r="M77" s="9">
        <v>8.5925925925925822E-3</v>
      </c>
      <c r="N77" s="9">
        <v>7.806370370370362E-3</v>
      </c>
      <c r="O77" s="2">
        <v>88.871733506589052</v>
      </c>
      <c r="P77">
        <v>28</v>
      </c>
      <c r="Q77" s="10">
        <v>6.8455084675202588E-3</v>
      </c>
    </row>
    <row r="78" spans="1:17" x14ac:dyDescent="0.2">
      <c r="A78">
        <f>A77</f>
        <v>72</v>
      </c>
      <c r="B78">
        <v>12</v>
      </c>
      <c r="C78" t="s">
        <v>181</v>
      </c>
      <c r="D78">
        <v>14</v>
      </c>
      <c r="E78" s="2">
        <v>0.89200000000000002</v>
      </c>
      <c r="F78" s="2">
        <v>0.90850000000000009</v>
      </c>
      <c r="G78" t="s">
        <v>52</v>
      </c>
      <c r="H78" t="s">
        <v>53</v>
      </c>
      <c r="I78" s="2">
        <v>1</v>
      </c>
      <c r="J78" s="2" t="s">
        <v>54</v>
      </c>
      <c r="K78" s="2">
        <v>1</v>
      </c>
      <c r="L78" s="2">
        <v>0.90850000000000009</v>
      </c>
      <c r="M78" s="9">
        <v>8.5925925925925822E-3</v>
      </c>
      <c r="N78" s="9">
        <v>7.806370370370362E-3</v>
      </c>
      <c r="O78" s="2">
        <v>88.871733506589052</v>
      </c>
      <c r="P78">
        <v>28</v>
      </c>
      <c r="Q78" s="10">
        <v>6.8455084675202588E-3</v>
      </c>
    </row>
    <row r="79" spans="1:17" x14ac:dyDescent="0.2">
      <c r="A79">
        <f>A78</f>
        <v>72</v>
      </c>
      <c r="B79">
        <v>12</v>
      </c>
      <c r="C79" t="s">
        <v>182</v>
      </c>
      <c r="D79">
        <v>15</v>
      </c>
      <c r="E79" s="2">
        <v>0.91400000000000003</v>
      </c>
      <c r="F79" s="2">
        <v>0.90850000000000009</v>
      </c>
      <c r="G79" t="s">
        <v>52</v>
      </c>
      <c r="H79" t="s">
        <v>53</v>
      </c>
      <c r="I79" s="2">
        <v>1</v>
      </c>
      <c r="J79" s="2" t="s">
        <v>54</v>
      </c>
      <c r="K79" s="2">
        <v>1</v>
      </c>
      <c r="L79" s="2">
        <v>0.90850000000000009</v>
      </c>
      <c r="M79" s="9">
        <v>8.5925925925925822E-3</v>
      </c>
      <c r="N79" s="9">
        <v>7.806370370370362E-3</v>
      </c>
      <c r="O79" s="2">
        <v>88.871733506589052</v>
      </c>
      <c r="P79">
        <v>28</v>
      </c>
      <c r="Q79" s="10">
        <v>6.8455084675202588E-3</v>
      </c>
    </row>
    <row r="80" spans="1:17" x14ac:dyDescent="0.2">
      <c r="A80">
        <v>76</v>
      </c>
      <c r="B80">
        <v>30</v>
      </c>
      <c r="C80" t="s">
        <v>118</v>
      </c>
      <c r="D80">
        <v>18</v>
      </c>
      <c r="E80" s="2">
        <v>0.96599999999999997</v>
      </c>
      <c r="F80" s="2">
        <v>0.97649999999999992</v>
      </c>
      <c r="G80" t="s">
        <v>132</v>
      </c>
      <c r="H80" t="s">
        <v>39</v>
      </c>
      <c r="I80" s="2">
        <v>1.08</v>
      </c>
      <c r="J80" s="2" t="s">
        <v>54</v>
      </c>
      <c r="K80" s="2">
        <v>1</v>
      </c>
      <c r="L80" s="2">
        <v>1.0546199999999999</v>
      </c>
      <c r="M80" s="9">
        <v>7.484953703703702E-3</v>
      </c>
      <c r="N80" s="9">
        <v>7.8937818749999968E-3</v>
      </c>
      <c r="O80" s="2">
        <v>87.607605844447832</v>
      </c>
      <c r="P80">
        <v>28</v>
      </c>
      <c r="Q80" s="10">
        <v>6.8455084675202588E-3</v>
      </c>
    </row>
    <row r="81" spans="1:17" x14ac:dyDescent="0.2">
      <c r="A81">
        <f>A80</f>
        <v>76</v>
      </c>
      <c r="B81">
        <v>30</v>
      </c>
      <c r="C81" t="s">
        <v>122</v>
      </c>
      <c r="D81">
        <v>19</v>
      </c>
      <c r="E81" s="2">
        <v>0.98699999999999999</v>
      </c>
      <c r="F81" s="2">
        <v>0.97649999999999992</v>
      </c>
      <c r="G81" t="s">
        <v>132</v>
      </c>
      <c r="H81" t="s">
        <v>39</v>
      </c>
      <c r="I81" s="2">
        <v>1.08</v>
      </c>
      <c r="J81" s="2" t="s">
        <v>54</v>
      </c>
      <c r="K81" s="2">
        <v>1</v>
      </c>
      <c r="L81" s="2">
        <v>1.0546199999999999</v>
      </c>
      <c r="M81" s="9">
        <v>7.484953703703702E-3</v>
      </c>
      <c r="N81" s="9">
        <v>7.8937818749999968E-3</v>
      </c>
      <c r="O81" s="2">
        <v>87.607605844447832</v>
      </c>
      <c r="P81">
        <v>28</v>
      </c>
      <c r="Q81" s="10">
        <v>6.8455084675202588E-3</v>
      </c>
    </row>
    <row r="82" spans="1:17" x14ac:dyDescent="0.2">
      <c r="A82">
        <v>78</v>
      </c>
      <c r="B82">
        <v>14</v>
      </c>
      <c r="C82" t="s">
        <v>137</v>
      </c>
      <c r="D82">
        <v>14</v>
      </c>
      <c r="E82" s="2">
        <v>0.89200000000000002</v>
      </c>
      <c r="F82" s="2">
        <v>0.89200000000000002</v>
      </c>
      <c r="G82" t="s">
        <v>48</v>
      </c>
      <c r="H82" t="s">
        <v>49</v>
      </c>
      <c r="I82" s="2">
        <v>1.0176000000000001</v>
      </c>
      <c r="J82" s="2" t="s">
        <v>21</v>
      </c>
      <c r="K82" s="2">
        <v>1.02</v>
      </c>
      <c r="L82" s="2">
        <v>0.92585318400000005</v>
      </c>
      <c r="M82" s="9">
        <v>8.6562500000000042E-3</v>
      </c>
      <c r="N82" s="9">
        <v>8.0144166240000043E-3</v>
      </c>
      <c r="O82" s="2">
        <v>85.863010280368371</v>
      </c>
      <c r="P82">
        <v>28</v>
      </c>
      <c r="Q82" s="10">
        <v>6.8455084675202588E-3</v>
      </c>
    </row>
    <row r="83" spans="1:17" x14ac:dyDescent="0.2">
      <c r="A83">
        <f>A82</f>
        <v>78</v>
      </c>
      <c r="B83">
        <v>14</v>
      </c>
      <c r="C83" t="s">
        <v>139</v>
      </c>
      <c r="D83">
        <v>14</v>
      </c>
      <c r="E83" s="2">
        <v>0.89200000000000002</v>
      </c>
      <c r="F83" s="2">
        <v>0.89200000000000002</v>
      </c>
      <c r="G83" t="s">
        <v>48</v>
      </c>
      <c r="H83" t="s">
        <v>49</v>
      </c>
      <c r="I83" s="2">
        <v>1.0176000000000001</v>
      </c>
      <c r="J83" s="2" t="s">
        <v>21</v>
      </c>
      <c r="K83" s="2">
        <v>1.02</v>
      </c>
      <c r="L83" s="2">
        <v>0.92585318400000005</v>
      </c>
      <c r="M83" s="9">
        <v>8.6562500000000042E-3</v>
      </c>
      <c r="N83" s="9">
        <v>8.0144166240000043E-3</v>
      </c>
      <c r="O83" s="2">
        <v>85.863010280368371</v>
      </c>
      <c r="P83">
        <v>29</v>
      </c>
      <c r="Q83" s="10">
        <v>8.0443055555555476E-3</v>
      </c>
    </row>
    <row r="84" spans="1:17" x14ac:dyDescent="0.2">
      <c r="A84">
        <v>80</v>
      </c>
      <c r="B84">
        <v>29</v>
      </c>
      <c r="C84" t="s">
        <v>145</v>
      </c>
      <c r="D84">
        <v>22</v>
      </c>
      <c r="E84" s="2">
        <v>1</v>
      </c>
      <c r="F84" s="2">
        <v>1</v>
      </c>
      <c r="G84" t="s">
        <v>146</v>
      </c>
      <c r="H84" t="s">
        <v>36</v>
      </c>
      <c r="I84" s="2">
        <v>1</v>
      </c>
      <c r="J84" s="2" t="s">
        <v>21</v>
      </c>
      <c r="K84" s="2">
        <v>1.02</v>
      </c>
      <c r="L84" s="2">
        <v>1.02</v>
      </c>
      <c r="M84" s="9">
        <v>7.8865740740740667E-3</v>
      </c>
      <c r="N84" s="9">
        <v>8.0443055555555476E-3</v>
      </c>
      <c r="O84" s="2">
        <v>85.430762542141025</v>
      </c>
      <c r="P84">
        <v>30</v>
      </c>
      <c r="Q84" s="10">
        <v>7.8937818749999968E-3</v>
      </c>
    </row>
    <row r="85" spans="1:17" x14ac:dyDescent="0.2">
      <c r="A85">
        <v>81</v>
      </c>
      <c r="B85">
        <v>22</v>
      </c>
      <c r="C85" t="s">
        <v>144</v>
      </c>
      <c r="D85">
        <v>17</v>
      </c>
      <c r="E85" s="2">
        <v>0.95</v>
      </c>
      <c r="F85" s="2">
        <v>0.93199999999999994</v>
      </c>
      <c r="G85" t="s">
        <v>183</v>
      </c>
      <c r="H85" t="s">
        <v>108</v>
      </c>
      <c r="I85" s="2">
        <v>0.92500000000000004</v>
      </c>
      <c r="J85" s="2" t="s">
        <v>54</v>
      </c>
      <c r="K85" s="2">
        <v>1</v>
      </c>
      <c r="L85" s="2">
        <v>0.86209999999999998</v>
      </c>
      <c r="M85" s="9">
        <v>9.7210648148148143E-3</v>
      </c>
      <c r="N85" s="9">
        <v>8.3805299768518506E-3</v>
      </c>
      <c r="O85" s="2">
        <v>80.568352342832057</v>
      </c>
      <c r="P85">
        <v>30</v>
      </c>
      <c r="Q85" s="10">
        <v>7.8937818749999968E-3</v>
      </c>
    </row>
    <row r="86" spans="1:17" x14ac:dyDescent="0.2">
      <c r="A86">
        <f>A85</f>
        <v>81</v>
      </c>
      <c r="B86">
        <v>22</v>
      </c>
      <c r="C86" t="s">
        <v>184</v>
      </c>
      <c r="D86">
        <v>15</v>
      </c>
      <c r="E86" s="2">
        <v>0.91400000000000003</v>
      </c>
      <c r="F86" s="2">
        <v>0.93199999999999994</v>
      </c>
      <c r="G86" t="s">
        <v>183</v>
      </c>
      <c r="H86" t="s">
        <v>108</v>
      </c>
      <c r="I86" s="2">
        <v>0.92500000000000004</v>
      </c>
      <c r="J86" s="2" t="s">
        <v>54</v>
      </c>
      <c r="K86" s="2">
        <v>1</v>
      </c>
      <c r="L86" s="2">
        <v>0.86209999999999998</v>
      </c>
      <c r="M86" s="9">
        <v>9.7210648148148143E-3</v>
      </c>
      <c r="N86" s="9">
        <v>8.3805299768518506E-3</v>
      </c>
      <c r="O86" s="2">
        <v>80.568352342832057</v>
      </c>
      <c r="P86">
        <v>31</v>
      </c>
      <c r="Q86" s="10">
        <v>6.9508901388888903E-3</v>
      </c>
    </row>
    <row r="87" spans="1:17" x14ac:dyDescent="0.2">
      <c r="M87" s="9"/>
      <c r="N87" s="9"/>
      <c r="Q87" s="10"/>
    </row>
    <row r="88" spans="1:17" x14ac:dyDescent="0.2">
      <c r="M88" s="9"/>
      <c r="N88" s="9"/>
      <c r="Q88" s="10"/>
    </row>
    <row r="89" spans="1:17" x14ac:dyDescent="0.2">
      <c r="M89" s="9"/>
      <c r="N89" s="9"/>
      <c r="Q89" s="10"/>
    </row>
    <row r="90" spans="1:17" x14ac:dyDescent="0.2">
      <c r="M90" s="9"/>
      <c r="N90" s="9"/>
      <c r="Q90" s="10"/>
    </row>
    <row r="91" spans="1:17" x14ac:dyDescent="0.2">
      <c r="M91" s="9"/>
      <c r="N91" s="9"/>
      <c r="Q91" s="10"/>
    </row>
    <row r="92" spans="1:17" x14ac:dyDescent="0.2">
      <c r="M92" s="9"/>
      <c r="N92" s="9"/>
      <c r="Q92" s="10"/>
    </row>
    <row r="93" spans="1:17" x14ac:dyDescent="0.2">
      <c r="M93" s="9"/>
      <c r="N93" s="9"/>
      <c r="Q93" s="10"/>
    </row>
    <row r="94" spans="1:17" x14ac:dyDescent="0.2">
      <c r="M94" s="9"/>
      <c r="N94" s="9"/>
      <c r="Q94" s="10"/>
    </row>
    <row r="95" spans="1:17" x14ac:dyDescent="0.2">
      <c r="M95" s="9"/>
      <c r="N95" s="9"/>
      <c r="Q95" s="10"/>
    </row>
    <row r="96" spans="1:17" x14ac:dyDescent="0.2">
      <c r="M96" s="9"/>
      <c r="N96" s="9"/>
      <c r="Q96" s="10"/>
    </row>
    <row r="97" spans="13:17" x14ac:dyDescent="0.2">
      <c r="M97" s="9"/>
      <c r="N97" s="9"/>
      <c r="Q97" s="10"/>
    </row>
    <row r="98" spans="13:17" x14ac:dyDescent="0.2">
      <c r="M98" s="9"/>
      <c r="N98" s="9"/>
      <c r="Q98" s="10"/>
    </row>
    <row r="99" spans="13:17" x14ac:dyDescent="0.2">
      <c r="M99" s="9"/>
      <c r="N99" s="9"/>
      <c r="Q99" s="10"/>
    </row>
    <row r="100" spans="13:17" x14ac:dyDescent="0.2">
      <c r="M100" s="9"/>
      <c r="N100" s="9"/>
      <c r="Q100" s="10"/>
    </row>
    <row r="101" spans="13:17" x14ac:dyDescent="0.2">
      <c r="M101" s="9"/>
      <c r="N101" s="9"/>
      <c r="Q101" s="10"/>
    </row>
  </sheetData>
  <autoFilter ref="A4:W86" xr:uid="{D672A358-CA1B-4B67-9B8D-64FB09C21B15}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F3FF-1A50-4114-B2EA-F84627FE7020}">
  <sheetPr>
    <tabColor indexed="13"/>
  </sheetPr>
  <dimension ref="A1:W101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6" sqref="G6"/>
    </sheetView>
  </sheetViews>
  <sheetFormatPr defaultColWidth="8.85546875" defaultRowHeight="12.75" outlineLevelCol="1" x14ac:dyDescent="0.2"/>
  <cols>
    <col min="1" max="1" width="7" customWidth="1" outlineLevel="1"/>
    <col min="2" max="2" width="13.28515625" hidden="1" customWidth="1" outlineLevel="1"/>
    <col min="3" max="3" width="20.7109375" customWidth="1"/>
    <col min="4" max="4" width="8.28515625" hidden="1" customWidth="1" outlineLevel="1"/>
    <col min="5" max="5" width="13.85546875" style="2" hidden="1" customWidth="1" outlineLevel="1"/>
    <col min="6" max="6" width="14.28515625" style="2" hidden="1" customWidth="1" collapsed="1"/>
    <col min="7" max="7" width="22.5703125" bestFit="1" customWidth="1"/>
    <col min="8" max="8" width="5.7109375" bestFit="1" customWidth="1"/>
    <col min="9" max="11" width="12.85546875" style="2" hidden="1" customWidth="1" outlineLevel="1"/>
    <col min="12" max="12" width="14.7109375" style="2" customWidth="1" collapsed="1"/>
    <col min="13" max="13" width="13.85546875" bestFit="1" customWidth="1"/>
    <col min="14" max="14" width="18" bestFit="1" customWidth="1"/>
    <col min="15" max="15" width="13.85546875" style="2" customWidth="1"/>
    <col min="16" max="16" width="15.42578125" hidden="1" customWidth="1" outlineLevel="1"/>
    <col min="17" max="17" width="13.85546875" hidden="1" customWidth="1" outlineLevel="1"/>
    <col min="18" max="18" width="8.85546875" hidden="1" customWidth="1" outlineLevel="1"/>
    <col min="19" max="19" width="9" hidden="1" customWidth="1" outlineLevel="1"/>
    <col min="20" max="20" width="10.7109375" hidden="1" customWidth="1" outlineLevel="1"/>
    <col min="21" max="22" width="8.85546875" hidden="1" customWidth="1" outlineLevel="1"/>
    <col min="23" max="23" width="8.85546875" collapsed="1"/>
  </cols>
  <sheetData>
    <row r="1" spans="1:21" ht="20.25" x14ac:dyDescent="0.3">
      <c r="A1" s="1" t="s">
        <v>0</v>
      </c>
    </row>
    <row r="2" spans="1:21" hidden="1" x14ac:dyDescent="0.2"/>
    <row r="3" spans="1:21" hidden="1" x14ac:dyDescent="0.2"/>
    <row r="4" spans="1:21" s="7" customFormat="1" ht="38.25" x14ac:dyDescent="0.2">
      <c r="A4" s="15" t="s">
        <v>150</v>
      </c>
      <c r="B4" s="3" t="s">
        <v>1</v>
      </c>
      <c r="C4" s="4" t="s">
        <v>2</v>
      </c>
      <c r="D4" s="3" t="s">
        <v>3</v>
      </c>
      <c r="E4" s="5" t="s">
        <v>4</v>
      </c>
      <c r="F4" s="6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6" t="s">
        <v>11</v>
      </c>
      <c r="M4" s="4" t="s">
        <v>12</v>
      </c>
      <c r="N4" s="4" t="s">
        <v>13</v>
      </c>
      <c r="O4" s="6" t="s">
        <v>14</v>
      </c>
      <c r="P4" s="3" t="s">
        <v>15</v>
      </c>
      <c r="Q4" s="3" t="s">
        <v>16</v>
      </c>
      <c r="S4" s="7" t="s">
        <v>17</v>
      </c>
      <c r="T4" s="8">
        <v>3.8117030072916682E-3</v>
      </c>
    </row>
    <row r="5" spans="1:21" x14ac:dyDescent="0.2">
      <c r="A5">
        <v>1</v>
      </c>
      <c r="B5">
        <v>3</v>
      </c>
      <c r="C5" t="s">
        <v>18</v>
      </c>
      <c r="D5">
        <v>15</v>
      </c>
      <c r="E5" s="2">
        <v>0.91400000000000003</v>
      </c>
      <c r="F5" s="2">
        <v>0.92400000000000004</v>
      </c>
      <c r="G5" t="s">
        <v>19</v>
      </c>
      <c r="H5" t="s">
        <v>20</v>
      </c>
      <c r="I5" s="2">
        <v>1.2124999999999999</v>
      </c>
      <c r="J5" s="2" t="s">
        <v>21</v>
      </c>
      <c r="K5" s="2">
        <v>1.02</v>
      </c>
      <c r="L5" s="2">
        <v>1.142757</v>
      </c>
      <c r="M5" s="9">
        <v>3.3355324074074086E-3</v>
      </c>
      <c r="N5" s="9">
        <v>3.8117030072916682E-3</v>
      </c>
      <c r="O5" s="2">
        <v>110</v>
      </c>
      <c r="P5">
        <v>28</v>
      </c>
      <c r="Q5" s="10">
        <v>4.1671477777777749E-3</v>
      </c>
      <c r="S5" t="s">
        <v>22</v>
      </c>
      <c r="T5" s="11">
        <v>4.0878119751736088E-3</v>
      </c>
      <c r="U5" t="s">
        <v>23</v>
      </c>
    </row>
    <row r="6" spans="1:21" x14ac:dyDescent="0.2">
      <c r="A6">
        <f>A5</f>
        <v>1</v>
      </c>
      <c r="B6">
        <v>3</v>
      </c>
      <c r="C6" t="s">
        <v>24</v>
      </c>
      <c r="D6">
        <v>15</v>
      </c>
      <c r="E6" s="2">
        <v>0.91400000000000003</v>
      </c>
      <c r="F6" s="2">
        <v>0.92400000000000004</v>
      </c>
      <c r="G6" t="s">
        <v>19</v>
      </c>
      <c r="H6" t="s">
        <v>20</v>
      </c>
      <c r="I6" s="2">
        <v>1.2124999999999999</v>
      </c>
      <c r="J6" s="2" t="s">
        <v>21</v>
      </c>
      <c r="K6" s="2">
        <v>1.02</v>
      </c>
      <c r="L6" s="2">
        <v>1.142757</v>
      </c>
      <c r="M6" s="9">
        <v>3.3355324074074086E-3</v>
      </c>
      <c r="N6" s="9">
        <v>3.8117030072916682E-3</v>
      </c>
      <c r="O6" s="2">
        <v>110</v>
      </c>
      <c r="P6">
        <v>1</v>
      </c>
      <c r="Q6" s="10">
        <v>4.0961818463632121E-3</v>
      </c>
      <c r="T6" s="12"/>
    </row>
    <row r="7" spans="1:21" x14ac:dyDescent="0.2">
      <c r="A7">
        <f t="shared" ref="A7:A70" si="0">A6</f>
        <v>1</v>
      </c>
      <c r="B7">
        <v>3</v>
      </c>
      <c r="C7" t="s">
        <v>25</v>
      </c>
      <c r="D7">
        <v>17</v>
      </c>
      <c r="E7" s="2">
        <v>0.95</v>
      </c>
      <c r="F7" s="2">
        <v>0.92400000000000004</v>
      </c>
      <c r="G7" t="s">
        <v>19</v>
      </c>
      <c r="H7" t="s">
        <v>20</v>
      </c>
      <c r="I7" s="2">
        <v>1.2124999999999999</v>
      </c>
      <c r="J7" s="2" t="s">
        <v>21</v>
      </c>
      <c r="K7" s="2">
        <v>1.02</v>
      </c>
      <c r="L7" s="2">
        <v>1.142757</v>
      </c>
      <c r="M7" s="9">
        <v>3.3355324074074086E-3</v>
      </c>
      <c r="N7" s="9">
        <v>3.8117030072916682E-3</v>
      </c>
      <c r="O7" s="2">
        <v>110</v>
      </c>
      <c r="P7">
        <v>1</v>
      </c>
      <c r="Q7" s="10">
        <v>4.0961818463632121E-3</v>
      </c>
      <c r="S7" s="13" t="s">
        <v>26</v>
      </c>
      <c r="T7" s="12"/>
    </row>
    <row r="8" spans="1:21" x14ac:dyDescent="0.2">
      <c r="A8">
        <f t="shared" si="0"/>
        <v>1</v>
      </c>
      <c r="B8">
        <v>3</v>
      </c>
      <c r="C8" t="s">
        <v>27</v>
      </c>
      <c r="D8">
        <v>17</v>
      </c>
      <c r="E8" s="2">
        <v>0.95</v>
      </c>
      <c r="F8" s="2">
        <v>0.92400000000000004</v>
      </c>
      <c r="G8" t="s">
        <v>19</v>
      </c>
      <c r="H8" t="s">
        <v>20</v>
      </c>
      <c r="I8" s="2">
        <v>1.2124999999999999</v>
      </c>
      <c r="J8" s="2" t="s">
        <v>21</v>
      </c>
      <c r="K8" s="2">
        <v>1.02</v>
      </c>
      <c r="L8" s="2">
        <v>1.142757</v>
      </c>
      <c r="M8" s="9">
        <v>3.3355324074074086E-3</v>
      </c>
      <c r="N8" s="9">
        <v>3.8117030072916682E-3</v>
      </c>
      <c r="O8" s="2">
        <v>110</v>
      </c>
      <c r="P8">
        <v>1</v>
      </c>
      <c r="Q8" s="10">
        <v>4.0961818463632121E-3</v>
      </c>
    </row>
    <row r="9" spans="1:21" x14ac:dyDescent="0.2">
      <c r="A9">
        <f t="shared" si="0"/>
        <v>1</v>
      </c>
      <c r="B9">
        <v>3</v>
      </c>
      <c r="C9" t="s">
        <v>28</v>
      </c>
      <c r="D9">
        <v>17</v>
      </c>
      <c r="E9" s="2">
        <v>0.95</v>
      </c>
      <c r="F9" s="2">
        <v>0.92400000000000004</v>
      </c>
      <c r="G9" t="s">
        <v>19</v>
      </c>
      <c r="H9" t="s">
        <v>20</v>
      </c>
      <c r="I9" s="2">
        <v>1.2124999999999999</v>
      </c>
      <c r="J9" s="2" t="s">
        <v>21</v>
      </c>
      <c r="K9" s="2">
        <v>1.02</v>
      </c>
      <c r="L9" s="2">
        <v>1.142757</v>
      </c>
      <c r="M9" s="9">
        <v>3.3355324074074086E-3</v>
      </c>
      <c r="N9" s="9">
        <v>3.8117030072916682E-3</v>
      </c>
      <c r="O9" s="2">
        <v>110</v>
      </c>
      <c r="P9">
        <v>1</v>
      </c>
      <c r="Q9" s="10">
        <v>4.0961818463632121E-3</v>
      </c>
    </row>
    <row r="10" spans="1:21" x14ac:dyDescent="0.2">
      <c r="A10">
        <f t="shared" si="0"/>
        <v>1</v>
      </c>
      <c r="B10">
        <v>3</v>
      </c>
      <c r="C10" t="s">
        <v>29</v>
      </c>
      <c r="D10">
        <v>17</v>
      </c>
      <c r="E10" s="2">
        <v>0.95</v>
      </c>
      <c r="F10" s="2">
        <v>0.92400000000000004</v>
      </c>
      <c r="G10" t="s">
        <v>19</v>
      </c>
      <c r="H10" t="s">
        <v>20</v>
      </c>
      <c r="I10" s="2">
        <v>1.2124999999999999</v>
      </c>
      <c r="J10" s="2" t="s">
        <v>21</v>
      </c>
      <c r="K10" s="2">
        <v>1.02</v>
      </c>
      <c r="L10" s="2">
        <v>1.142757</v>
      </c>
      <c r="M10" s="9">
        <v>3.3355324074074086E-3</v>
      </c>
      <c r="N10" s="9">
        <v>3.8117030072916682E-3</v>
      </c>
      <c r="O10" s="2">
        <v>110</v>
      </c>
      <c r="P10">
        <v>1</v>
      </c>
      <c r="Q10" s="10">
        <v>4.0961818463632121E-3</v>
      </c>
      <c r="S10" t="s">
        <v>30</v>
      </c>
      <c r="T10" t="s">
        <v>31</v>
      </c>
    </row>
    <row r="11" spans="1:21" x14ac:dyDescent="0.2">
      <c r="A11">
        <f t="shared" si="0"/>
        <v>1</v>
      </c>
      <c r="B11">
        <v>3</v>
      </c>
      <c r="C11" t="s">
        <v>32</v>
      </c>
      <c r="D11">
        <v>14</v>
      </c>
      <c r="E11" s="2">
        <v>0.79800000000000004</v>
      </c>
      <c r="F11" s="2">
        <v>0.92400000000000004</v>
      </c>
      <c r="G11" t="s">
        <v>19</v>
      </c>
      <c r="H11" t="s">
        <v>20</v>
      </c>
      <c r="I11" s="2">
        <v>1.2124999999999999</v>
      </c>
      <c r="J11" s="2" t="s">
        <v>21</v>
      </c>
      <c r="K11" s="2">
        <v>1.02</v>
      </c>
      <c r="L11" s="2">
        <v>1.142757</v>
      </c>
      <c r="M11" s="9">
        <v>3.3355324074074086E-3</v>
      </c>
      <c r="N11" s="9">
        <v>3.8117030072916682E-3</v>
      </c>
      <c r="O11" s="2">
        <v>110</v>
      </c>
      <c r="P11">
        <v>1</v>
      </c>
      <c r="Q11" s="10">
        <v>4.0961818463632121E-3</v>
      </c>
      <c r="S11" s="14">
        <v>3.8117030072916682E-3</v>
      </c>
      <c r="T11" s="14">
        <v>4.0878119751736088E-3</v>
      </c>
    </row>
    <row r="12" spans="1:21" x14ac:dyDescent="0.2">
      <c r="A12">
        <f t="shared" si="0"/>
        <v>1</v>
      </c>
      <c r="B12">
        <v>3</v>
      </c>
      <c r="C12" t="s">
        <v>33</v>
      </c>
      <c r="D12">
        <v>18</v>
      </c>
      <c r="E12" s="2">
        <v>0.96599999999999997</v>
      </c>
      <c r="F12" s="2">
        <v>0.92400000000000004</v>
      </c>
      <c r="G12" t="s">
        <v>19</v>
      </c>
      <c r="H12" t="s">
        <v>20</v>
      </c>
      <c r="I12" s="2">
        <v>1.2124999999999999</v>
      </c>
      <c r="J12" s="2" t="s">
        <v>21</v>
      </c>
      <c r="K12" s="2">
        <v>1.02</v>
      </c>
      <c r="L12" s="2">
        <v>1.142757</v>
      </c>
      <c r="M12" s="9">
        <v>3.3355324074074086E-3</v>
      </c>
      <c r="N12" s="9">
        <v>3.8117030072916682E-3</v>
      </c>
      <c r="O12" s="2">
        <v>110</v>
      </c>
      <c r="P12">
        <v>1</v>
      </c>
      <c r="Q12" s="10">
        <v>4.0961818463632121E-3</v>
      </c>
    </row>
    <row r="13" spans="1:21" x14ac:dyDescent="0.2">
      <c r="A13">
        <f>A12+1</f>
        <v>2</v>
      </c>
      <c r="B13">
        <v>14</v>
      </c>
      <c r="C13" t="s">
        <v>34</v>
      </c>
      <c r="D13">
        <v>43</v>
      </c>
      <c r="E13" s="2">
        <v>0.97</v>
      </c>
      <c r="F13" s="2">
        <v>0.97</v>
      </c>
      <c r="G13" t="s">
        <v>35</v>
      </c>
      <c r="H13" t="s">
        <v>36</v>
      </c>
      <c r="I13" s="2">
        <v>1</v>
      </c>
      <c r="J13" s="2" t="s">
        <v>21</v>
      </c>
      <c r="K13" s="2">
        <v>1.02</v>
      </c>
      <c r="L13" s="2">
        <v>0.98939999999999995</v>
      </c>
      <c r="M13" s="9">
        <v>3.8652777777777834E-3</v>
      </c>
      <c r="N13" s="9">
        <v>3.8243058333333386E-3</v>
      </c>
      <c r="O13" s="2">
        <v>109.543556077213</v>
      </c>
      <c r="P13">
        <v>1</v>
      </c>
      <c r="Q13" s="10">
        <v>4.0961818463632121E-3</v>
      </c>
    </row>
    <row r="14" spans="1:21" x14ac:dyDescent="0.2">
      <c r="A14">
        <f>A13+1</f>
        <v>3</v>
      </c>
      <c r="B14">
        <v>19</v>
      </c>
      <c r="C14" t="s">
        <v>37</v>
      </c>
      <c r="D14">
        <v>14</v>
      </c>
      <c r="E14" s="2">
        <v>0.89200000000000002</v>
      </c>
      <c r="F14" s="2">
        <v>0.90300000000000002</v>
      </c>
      <c r="G14" t="s">
        <v>38</v>
      </c>
      <c r="H14" t="s">
        <v>39</v>
      </c>
      <c r="I14" s="2">
        <v>1.08</v>
      </c>
      <c r="J14" s="2" t="s">
        <v>21</v>
      </c>
      <c r="K14" s="2">
        <v>1.02</v>
      </c>
      <c r="L14" s="2">
        <v>0.9947448000000001</v>
      </c>
      <c r="M14" s="9">
        <v>3.8807870370370402E-3</v>
      </c>
      <c r="N14" s="9">
        <v>3.8603927250000034E-3</v>
      </c>
      <c r="O14" s="2">
        <v>108.23657601265765</v>
      </c>
      <c r="P14">
        <v>2</v>
      </c>
      <c r="Q14" s="10">
        <v>4.0009388589843705E-3</v>
      </c>
    </row>
    <row r="15" spans="1:21" x14ac:dyDescent="0.2">
      <c r="A15">
        <f t="shared" si="0"/>
        <v>3</v>
      </c>
      <c r="B15">
        <v>19</v>
      </c>
      <c r="C15" t="s">
        <v>40</v>
      </c>
      <c r="D15">
        <v>15</v>
      </c>
      <c r="E15" s="2">
        <v>0.91400000000000003</v>
      </c>
      <c r="F15" s="2">
        <v>0.90300000000000002</v>
      </c>
      <c r="G15" t="s">
        <v>38</v>
      </c>
      <c r="H15" t="s">
        <v>39</v>
      </c>
      <c r="I15" s="2">
        <v>1.08</v>
      </c>
      <c r="J15" s="2" t="s">
        <v>21</v>
      </c>
      <c r="K15" s="2">
        <v>1.02</v>
      </c>
      <c r="L15" s="2">
        <v>0.9947448000000001</v>
      </c>
      <c r="M15" s="9">
        <v>3.8807870370370402E-3</v>
      </c>
      <c r="N15" s="9">
        <v>3.8603927250000034E-3</v>
      </c>
      <c r="O15" s="2">
        <v>108.23657601265765</v>
      </c>
      <c r="P15">
        <v>2</v>
      </c>
      <c r="Q15" s="10">
        <v>4.0009388589843705E-3</v>
      </c>
    </row>
    <row r="16" spans="1:21" x14ac:dyDescent="0.2">
      <c r="A16">
        <f>A15+1</f>
        <v>4</v>
      </c>
      <c r="B16">
        <v>4</v>
      </c>
      <c r="C16" t="s">
        <v>41</v>
      </c>
      <c r="D16">
        <v>37</v>
      </c>
      <c r="E16" s="2">
        <v>0.86799999999999999</v>
      </c>
      <c r="F16" s="2">
        <v>0.85499999999999998</v>
      </c>
      <c r="G16" t="s">
        <v>42</v>
      </c>
      <c r="H16" t="s">
        <v>43</v>
      </c>
      <c r="I16" s="2">
        <v>1.1100000000000001</v>
      </c>
      <c r="J16" s="2" t="s">
        <v>21</v>
      </c>
      <c r="K16" s="2">
        <v>1.02</v>
      </c>
      <c r="L16" s="2">
        <v>0.96803100000000009</v>
      </c>
      <c r="M16" s="9">
        <v>4.0092592592592576E-3</v>
      </c>
      <c r="N16" s="9">
        <v>3.8810872499999986E-3</v>
      </c>
      <c r="O16" s="2">
        <v>107.48707029544951</v>
      </c>
      <c r="P16">
        <v>2</v>
      </c>
      <c r="Q16" s="10">
        <v>4.0009388589843705E-3</v>
      </c>
    </row>
    <row r="17" spans="1:17" x14ac:dyDescent="0.2">
      <c r="A17">
        <f t="shared" si="0"/>
        <v>4</v>
      </c>
      <c r="B17">
        <v>4</v>
      </c>
      <c r="C17" t="s">
        <v>44</v>
      </c>
      <c r="D17">
        <v>47</v>
      </c>
      <c r="E17" s="2">
        <v>0.84199999999999997</v>
      </c>
      <c r="F17" s="2">
        <v>0.85499999999999998</v>
      </c>
      <c r="G17" t="s">
        <v>42</v>
      </c>
      <c r="H17" t="s">
        <v>43</v>
      </c>
      <c r="I17" s="2">
        <v>1.1100000000000001</v>
      </c>
      <c r="J17" s="2" t="s">
        <v>21</v>
      </c>
      <c r="K17" s="2">
        <v>1.02</v>
      </c>
      <c r="L17" s="2">
        <v>0.96803100000000009</v>
      </c>
      <c r="M17" s="9">
        <v>4.0092592592592576E-3</v>
      </c>
      <c r="N17" s="9">
        <v>3.8810872499999986E-3</v>
      </c>
      <c r="O17" s="2">
        <v>107.48707029544951</v>
      </c>
      <c r="P17">
        <v>2</v>
      </c>
      <c r="Q17" s="10">
        <v>4.0009388589843705E-3</v>
      </c>
    </row>
    <row r="18" spans="1:17" x14ac:dyDescent="0.2">
      <c r="A18">
        <f t="shared" si="0"/>
        <v>4</v>
      </c>
      <c r="B18">
        <v>4</v>
      </c>
      <c r="C18" t="s">
        <v>45</v>
      </c>
      <c r="D18">
        <v>44</v>
      </c>
      <c r="E18" s="2">
        <v>0.84199999999999997</v>
      </c>
      <c r="F18" s="2">
        <v>0.85499999999999998</v>
      </c>
      <c r="G18" t="s">
        <v>42</v>
      </c>
      <c r="H18" t="s">
        <v>43</v>
      </c>
      <c r="I18" s="2">
        <v>1.1100000000000001</v>
      </c>
      <c r="J18" s="2" t="s">
        <v>21</v>
      </c>
      <c r="K18" s="2">
        <v>1.02</v>
      </c>
      <c r="L18" s="2">
        <v>0.96803100000000009</v>
      </c>
      <c r="M18" s="9">
        <v>4.0092592592592576E-3</v>
      </c>
      <c r="N18" s="9">
        <v>3.8810872499999986E-3</v>
      </c>
      <c r="O18" s="2">
        <v>107.48707029544951</v>
      </c>
      <c r="P18">
        <v>2</v>
      </c>
      <c r="Q18" s="10">
        <v>4.0009388589843705E-3</v>
      </c>
    </row>
    <row r="19" spans="1:17" x14ac:dyDescent="0.2">
      <c r="A19">
        <f t="shared" si="0"/>
        <v>4</v>
      </c>
      <c r="B19">
        <v>4</v>
      </c>
      <c r="C19" t="s">
        <v>46</v>
      </c>
      <c r="D19">
        <v>41</v>
      </c>
      <c r="E19" s="2">
        <v>0.86799999999999999</v>
      </c>
      <c r="F19" s="2">
        <v>0.85499999999999998</v>
      </c>
      <c r="G19" t="s">
        <v>42</v>
      </c>
      <c r="H19" t="s">
        <v>43</v>
      </c>
      <c r="I19" s="2">
        <v>1.1100000000000001</v>
      </c>
      <c r="J19" s="2" t="s">
        <v>21</v>
      </c>
      <c r="K19" s="2">
        <v>1.02</v>
      </c>
      <c r="L19" s="2">
        <v>0.96803100000000009</v>
      </c>
      <c r="M19" s="9">
        <v>4.0092592592592576E-3</v>
      </c>
      <c r="N19" s="9">
        <v>3.8810872499999986E-3</v>
      </c>
      <c r="O19" s="2">
        <v>107.48707029544951</v>
      </c>
      <c r="P19">
        <v>2</v>
      </c>
      <c r="Q19" s="10">
        <v>4.0009388589843705E-3</v>
      </c>
    </row>
    <row r="20" spans="1:17" x14ac:dyDescent="0.2">
      <c r="A20">
        <f>A19+1</f>
        <v>5</v>
      </c>
      <c r="B20">
        <v>7</v>
      </c>
      <c r="C20" t="s">
        <v>47</v>
      </c>
      <c r="D20">
        <v>50</v>
      </c>
      <c r="E20" s="2">
        <v>0.94</v>
      </c>
      <c r="F20" s="2">
        <v>0.90399999999999991</v>
      </c>
      <c r="G20" t="s">
        <v>48</v>
      </c>
      <c r="H20" t="s">
        <v>49</v>
      </c>
      <c r="I20" s="2">
        <v>1.0176000000000001</v>
      </c>
      <c r="J20" s="2" t="s">
        <v>21</v>
      </c>
      <c r="K20" s="2">
        <v>1.02</v>
      </c>
      <c r="L20" s="2">
        <v>0.93830860799999993</v>
      </c>
      <c r="M20" s="9">
        <v>4.2303240740740669E-3</v>
      </c>
      <c r="N20" s="9">
        <v>3.9693494933333261E-3</v>
      </c>
      <c r="O20" s="2">
        <v>104.29042499955797</v>
      </c>
      <c r="P20">
        <v>2</v>
      </c>
      <c r="Q20" s="10">
        <v>4.0009388589843705E-3</v>
      </c>
    </row>
    <row r="21" spans="1:17" x14ac:dyDescent="0.2">
      <c r="A21">
        <f t="shared" si="0"/>
        <v>5</v>
      </c>
      <c r="B21">
        <v>7</v>
      </c>
      <c r="C21" t="s">
        <v>50</v>
      </c>
      <c r="D21">
        <v>41</v>
      </c>
      <c r="E21" s="2">
        <v>0.86799999999999999</v>
      </c>
      <c r="F21" s="2">
        <v>0.90399999999999991</v>
      </c>
      <c r="G21" t="s">
        <v>48</v>
      </c>
      <c r="H21" t="s">
        <v>49</v>
      </c>
      <c r="I21" s="2">
        <v>1.0176000000000001</v>
      </c>
      <c r="J21" s="2" t="s">
        <v>21</v>
      </c>
      <c r="K21" s="2">
        <v>1.02</v>
      </c>
      <c r="L21" s="2">
        <v>0.93830860799999993</v>
      </c>
      <c r="M21" s="9">
        <v>4.2303240740740669E-3</v>
      </c>
      <c r="N21" s="9">
        <v>3.9693494933333261E-3</v>
      </c>
      <c r="O21" s="2">
        <v>104.29042499955797</v>
      </c>
      <c r="P21">
        <v>2</v>
      </c>
      <c r="Q21" s="10">
        <v>4.0009388589843705E-3</v>
      </c>
    </row>
    <row r="22" spans="1:17" x14ac:dyDescent="0.2">
      <c r="A22">
        <f>A21+1</f>
        <v>6</v>
      </c>
      <c r="B22">
        <v>16</v>
      </c>
      <c r="C22" t="s">
        <v>51</v>
      </c>
      <c r="D22">
        <v>15</v>
      </c>
      <c r="E22" s="2">
        <v>0.81799999999999995</v>
      </c>
      <c r="F22" s="2">
        <v>0.80400000000000005</v>
      </c>
      <c r="G22" t="s">
        <v>52</v>
      </c>
      <c r="H22" t="s">
        <v>53</v>
      </c>
      <c r="I22" s="2">
        <v>1</v>
      </c>
      <c r="J22" s="2" t="s">
        <v>54</v>
      </c>
      <c r="K22" s="2">
        <v>1</v>
      </c>
      <c r="L22" s="2">
        <v>0.80400000000000005</v>
      </c>
      <c r="M22" s="9">
        <v>4.9652777777777803E-3</v>
      </c>
      <c r="N22" s="9">
        <v>3.9920833333333353E-3</v>
      </c>
      <c r="O22" s="2">
        <v>103.46706021809496</v>
      </c>
      <c r="P22">
        <v>3</v>
      </c>
      <c r="Q22" s="10">
        <v>3.8117030072916682E-3</v>
      </c>
    </row>
    <row r="23" spans="1:17" x14ac:dyDescent="0.2">
      <c r="A23">
        <f t="shared" si="0"/>
        <v>6</v>
      </c>
      <c r="B23">
        <v>16</v>
      </c>
      <c r="C23" t="s">
        <v>55</v>
      </c>
      <c r="D23">
        <v>16</v>
      </c>
      <c r="E23" s="2">
        <v>0.83599999999999997</v>
      </c>
      <c r="F23" s="2">
        <v>0.80400000000000005</v>
      </c>
      <c r="G23" t="s">
        <v>52</v>
      </c>
      <c r="H23" t="s">
        <v>53</v>
      </c>
      <c r="I23" s="2">
        <v>1</v>
      </c>
      <c r="J23" s="2" t="s">
        <v>54</v>
      </c>
      <c r="K23" s="2">
        <v>1</v>
      </c>
      <c r="L23" s="2">
        <v>0.80400000000000005</v>
      </c>
      <c r="M23" s="9">
        <v>4.9652777777777803E-3</v>
      </c>
      <c r="N23" s="9">
        <v>3.9920833333333353E-3</v>
      </c>
      <c r="O23" s="2">
        <v>103.46706021809496</v>
      </c>
      <c r="P23">
        <v>3</v>
      </c>
      <c r="Q23" s="10">
        <v>3.8117030072916682E-3</v>
      </c>
    </row>
    <row r="24" spans="1:17" x14ac:dyDescent="0.2">
      <c r="A24">
        <f t="shared" si="0"/>
        <v>6</v>
      </c>
      <c r="B24">
        <v>16</v>
      </c>
      <c r="C24" t="s">
        <v>56</v>
      </c>
      <c r="D24">
        <v>12</v>
      </c>
      <c r="E24" s="2">
        <v>0.76400000000000001</v>
      </c>
      <c r="F24" s="2">
        <v>0.80400000000000005</v>
      </c>
      <c r="G24" t="s">
        <v>52</v>
      </c>
      <c r="H24" t="s">
        <v>53</v>
      </c>
      <c r="I24" s="2">
        <v>1</v>
      </c>
      <c r="J24" s="2" t="s">
        <v>54</v>
      </c>
      <c r="K24" s="2">
        <v>1</v>
      </c>
      <c r="L24" s="2">
        <v>0.80400000000000005</v>
      </c>
      <c r="M24" s="9">
        <v>4.9652777777777803E-3</v>
      </c>
      <c r="N24" s="9">
        <v>3.9920833333333353E-3</v>
      </c>
      <c r="O24" s="2">
        <v>103.46706021809496</v>
      </c>
      <c r="P24">
        <v>3</v>
      </c>
      <c r="Q24" s="10">
        <v>3.8117030072916682E-3</v>
      </c>
    </row>
    <row r="25" spans="1:17" x14ac:dyDescent="0.2">
      <c r="A25">
        <f t="shared" si="0"/>
        <v>6</v>
      </c>
      <c r="B25">
        <v>16</v>
      </c>
      <c r="C25" t="s">
        <v>57</v>
      </c>
      <c r="D25">
        <v>14</v>
      </c>
      <c r="E25" s="2">
        <v>0.79800000000000004</v>
      </c>
      <c r="F25" s="2">
        <v>0.80400000000000005</v>
      </c>
      <c r="G25" t="s">
        <v>52</v>
      </c>
      <c r="H25" t="s">
        <v>53</v>
      </c>
      <c r="I25" s="2">
        <v>1</v>
      </c>
      <c r="J25" s="2" t="s">
        <v>54</v>
      </c>
      <c r="K25" s="2">
        <v>1</v>
      </c>
      <c r="L25" s="2">
        <v>0.80400000000000005</v>
      </c>
      <c r="M25" s="9">
        <v>4.9652777777777803E-3</v>
      </c>
      <c r="N25" s="9">
        <v>3.9920833333333353E-3</v>
      </c>
      <c r="O25" s="2">
        <v>103.46706021809496</v>
      </c>
      <c r="P25">
        <v>3</v>
      </c>
      <c r="Q25" s="10">
        <v>3.8117030072916682E-3</v>
      </c>
    </row>
    <row r="26" spans="1:17" x14ac:dyDescent="0.2">
      <c r="A26">
        <f>A25+1</f>
        <v>7</v>
      </c>
      <c r="B26">
        <v>2</v>
      </c>
      <c r="C26" t="s">
        <v>58</v>
      </c>
      <c r="D26">
        <v>17</v>
      </c>
      <c r="E26" s="2">
        <v>0.85</v>
      </c>
      <c r="F26" s="2">
        <v>0.84262499999999996</v>
      </c>
      <c r="G26" t="s">
        <v>59</v>
      </c>
      <c r="H26" t="s">
        <v>60</v>
      </c>
      <c r="I26" s="2">
        <v>1.23</v>
      </c>
      <c r="J26" s="2" t="s">
        <v>61</v>
      </c>
      <c r="K26" s="2">
        <v>0.99</v>
      </c>
      <c r="L26" s="2">
        <v>1.0260644624999999</v>
      </c>
      <c r="M26" s="9">
        <v>3.8993055555555517E-3</v>
      </c>
      <c r="N26" s="9">
        <v>4.0009388589843705E-3</v>
      </c>
      <c r="O26" s="2">
        <v>103.14633446554274</v>
      </c>
      <c r="P26">
        <v>3</v>
      </c>
      <c r="Q26" s="10">
        <v>3.8117030072916682E-3</v>
      </c>
    </row>
    <row r="27" spans="1:17" x14ac:dyDescent="0.2">
      <c r="A27">
        <f t="shared" si="0"/>
        <v>7</v>
      </c>
      <c r="B27">
        <v>2</v>
      </c>
      <c r="C27" t="s">
        <v>62</v>
      </c>
      <c r="D27">
        <v>17</v>
      </c>
      <c r="E27" s="2">
        <v>0.85</v>
      </c>
      <c r="F27" s="2">
        <v>0.84262499999999996</v>
      </c>
      <c r="G27" t="s">
        <v>59</v>
      </c>
      <c r="H27" t="s">
        <v>60</v>
      </c>
      <c r="I27" s="2">
        <v>1.23</v>
      </c>
      <c r="J27" s="2" t="s">
        <v>61</v>
      </c>
      <c r="K27" s="2">
        <v>0.99</v>
      </c>
      <c r="L27" s="2">
        <v>1.0260644624999999</v>
      </c>
      <c r="M27" s="9">
        <v>3.8993055555555517E-3</v>
      </c>
      <c r="N27" s="9">
        <v>4.0009388589843705E-3</v>
      </c>
      <c r="O27" s="2">
        <v>103.14633446554274</v>
      </c>
      <c r="P27">
        <v>3</v>
      </c>
      <c r="Q27" s="10">
        <v>3.8117030072916682E-3</v>
      </c>
    </row>
    <row r="28" spans="1:17" ht="15" customHeight="1" x14ac:dyDescent="0.2">
      <c r="A28">
        <f t="shared" si="0"/>
        <v>7</v>
      </c>
      <c r="B28">
        <v>2</v>
      </c>
      <c r="C28" t="s">
        <v>63</v>
      </c>
      <c r="D28">
        <v>16</v>
      </c>
      <c r="E28" s="2">
        <v>0.83599999999999997</v>
      </c>
      <c r="F28" s="2">
        <v>0.84262499999999996</v>
      </c>
      <c r="G28" t="s">
        <v>59</v>
      </c>
      <c r="H28" t="s">
        <v>60</v>
      </c>
      <c r="I28" s="2">
        <v>1.23</v>
      </c>
      <c r="J28" s="2" t="s">
        <v>61</v>
      </c>
      <c r="K28" s="2">
        <v>0.99</v>
      </c>
      <c r="L28" s="2">
        <v>1.0260644624999999</v>
      </c>
      <c r="M28" s="9">
        <v>3.8993055555555517E-3</v>
      </c>
      <c r="N28" s="9">
        <v>4.0009388589843705E-3</v>
      </c>
      <c r="O28" s="2">
        <v>103.14633446554274</v>
      </c>
      <c r="P28">
        <v>3</v>
      </c>
      <c r="Q28" s="10">
        <v>3.8117030072916682E-3</v>
      </c>
    </row>
    <row r="29" spans="1:17" x14ac:dyDescent="0.2">
      <c r="A29">
        <f t="shared" si="0"/>
        <v>7</v>
      </c>
      <c r="B29">
        <v>2</v>
      </c>
      <c r="C29" t="s">
        <v>64</v>
      </c>
      <c r="D29">
        <v>18</v>
      </c>
      <c r="E29" s="2">
        <v>0.86499999999999999</v>
      </c>
      <c r="F29" s="2">
        <v>0.84262499999999996</v>
      </c>
      <c r="G29" t="s">
        <v>59</v>
      </c>
      <c r="H29" t="s">
        <v>60</v>
      </c>
      <c r="I29" s="2">
        <v>1.23</v>
      </c>
      <c r="J29" s="2" t="s">
        <v>61</v>
      </c>
      <c r="K29" s="2">
        <v>0.99</v>
      </c>
      <c r="L29" s="2">
        <v>1.0260644624999999</v>
      </c>
      <c r="M29" s="9">
        <v>3.8993055555555517E-3</v>
      </c>
      <c r="N29" s="9">
        <v>4.0009388589843705E-3</v>
      </c>
      <c r="O29" s="2">
        <v>103.14633446554274</v>
      </c>
      <c r="P29">
        <v>3</v>
      </c>
      <c r="Q29" s="10">
        <v>3.8117030072916682E-3</v>
      </c>
    </row>
    <row r="30" spans="1:17" x14ac:dyDescent="0.2">
      <c r="A30">
        <f t="shared" si="0"/>
        <v>7</v>
      </c>
      <c r="B30">
        <v>2</v>
      </c>
      <c r="C30" t="s">
        <v>65</v>
      </c>
      <c r="D30">
        <v>17</v>
      </c>
      <c r="E30" s="2">
        <v>0.85</v>
      </c>
      <c r="F30" s="2">
        <v>0.84262499999999996</v>
      </c>
      <c r="G30" t="s">
        <v>59</v>
      </c>
      <c r="H30" t="s">
        <v>60</v>
      </c>
      <c r="I30" s="2">
        <v>1.23</v>
      </c>
      <c r="J30" s="2" t="s">
        <v>61</v>
      </c>
      <c r="K30" s="2">
        <v>0.99</v>
      </c>
      <c r="L30" s="2">
        <v>1.0260644624999999</v>
      </c>
      <c r="M30" s="9">
        <v>3.8993055555555517E-3</v>
      </c>
      <c r="N30" s="9">
        <v>4.0009388589843705E-3</v>
      </c>
      <c r="O30" s="2">
        <v>103.14633446554274</v>
      </c>
      <c r="P30">
        <v>4</v>
      </c>
      <c r="Q30" s="10">
        <v>3.8810872499999986E-3</v>
      </c>
    </row>
    <row r="31" spans="1:17" x14ac:dyDescent="0.2">
      <c r="A31">
        <f t="shared" si="0"/>
        <v>7</v>
      </c>
      <c r="B31">
        <v>2</v>
      </c>
      <c r="C31" t="s">
        <v>66</v>
      </c>
      <c r="D31">
        <v>16</v>
      </c>
      <c r="E31" s="2">
        <v>0.83599999999999997</v>
      </c>
      <c r="F31" s="2">
        <v>0.84262499999999996</v>
      </c>
      <c r="G31" t="s">
        <v>59</v>
      </c>
      <c r="H31" t="s">
        <v>60</v>
      </c>
      <c r="I31" s="2">
        <v>1.23</v>
      </c>
      <c r="J31" s="2" t="s">
        <v>61</v>
      </c>
      <c r="K31" s="2">
        <v>0.99</v>
      </c>
      <c r="L31" s="2">
        <v>1.0260644624999999</v>
      </c>
      <c r="M31" s="9">
        <v>3.8993055555555517E-3</v>
      </c>
      <c r="N31" s="9">
        <v>4.0009388589843705E-3</v>
      </c>
      <c r="O31" s="2">
        <v>103.14633446554274</v>
      </c>
      <c r="P31">
        <v>4</v>
      </c>
      <c r="Q31" s="10">
        <v>3.8810872499999986E-3</v>
      </c>
    </row>
    <row r="32" spans="1:17" x14ac:dyDescent="0.2">
      <c r="A32">
        <f t="shared" si="0"/>
        <v>7</v>
      </c>
      <c r="B32">
        <v>2</v>
      </c>
      <c r="C32" t="s">
        <v>67</v>
      </c>
      <c r="D32">
        <v>15</v>
      </c>
      <c r="E32" s="2">
        <v>0.81799999999999995</v>
      </c>
      <c r="F32" s="2">
        <v>0.84262499999999996</v>
      </c>
      <c r="G32" t="s">
        <v>59</v>
      </c>
      <c r="H32" t="s">
        <v>60</v>
      </c>
      <c r="I32" s="2">
        <v>1.23</v>
      </c>
      <c r="J32" s="2" t="s">
        <v>61</v>
      </c>
      <c r="K32" s="2">
        <v>0.99</v>
      </c>
      <c r="L32" s="2">
        <v>1.0260644624999999</v>
      </c>
      <c r="M32" s="9">
        <v>3.8993055555555517E-3</v>
      </c>
      <c r="N32" s="9">
        <v>4.0009388589843705E-3</v>
      </c>
      <c r="O32" s="2">
        <v>103.14633446554274</v>
      </c>
      <c r="P32">
        <v>4</v>
      </c>
      <c r="Q32" s="10">
        <v>3.8810872499999986E-3</v>
      </c>
    </row>
    <row r="33" spans="1:17" x14ac:dyDescent="0.2">
      <c r="A33">
        <f t="shared" si="0"/>
        <v>7</v>
      </c>
      <c r="B33">
        <v>2</v>
      </c>
      <c r="C33" t="s">
        <v>68</v>
      </c>
      <c r="D33">
        <v>16</v>
      </c>
      <c r="E33" s="2">
        <v>0.83599999999999997</v>
      </c>
      <c r="F33" s="2">
        <v>0.84262499999999996</v>
      </c>
      <c r="G33" t="s">
        <v>59</v>
      </c>
      <c r="H33" t="s">
        <v>60</v>
      </c>
      <c r="I33" s="2">
        <v>1.23</v>
      </c>
      <c r="J33" s="2" t="s">
        <v>61</v>
      </c>
      <c r="K33" s="2">
        <v>0.99</v>
      </c>
      <c r="L33" s="2">
        <v>1.0260644624999999</v>
      </c>
      <c r="M33" s="9">
        <v>3.8993055555555517E-3</v>
      </c>
      <c r="N33" s="9">
        <v>4.0009388589843705E-3</v>
      </c>
      <c r="O33" s="2">
        <v>103.14633446554274</v>
      </c>
      <c r="P33">
        <v>4</v>
      </c>
      <c r="Q33" s="10">
        <v>3.8810872499999986E-3</v>
      </c>
    </row>
    <row r="34" spans="1:17" x14ac:dyDescent="0.2">
      <c r="A34">
        <f>A33+1</f>
        <v>8</v>
      </c>
      <c r="B34">
        <v>11</v>
      </c>
      <c r="C34" t="s">
        <v>69</v>
      </c>
      <c r="D34">
        <v>55</v>
      </c>
      <c r="E34" s="2">
        <v>0.81799999999999995</v>
      </c>
      <c r="F34" s="2">
        <v>0.8175</v>
      </c>
      <c r="G34" t="s">
        <v>70</v>
      </c>
      <c r="H34" t="s">
        <v>43</v>
      </c>
      <c r="I34" s="2">
        <v>1.1100000000000001</v>
      </c>
      <c r="J34" s="2" t="s">
        <v>54</v>
      </c>
      <c r="K34" s="2">
        <v>1</v>
      </c>
      <c r="L34" s="2">
        <v>0.90742500000000004</v>
      </c>
      <c r="M34" s="9">
        <v>4.4467592592592545E-3</v>
      </c>
      <c r="N34" s="9">
        <v>4.0351005208333294E-3</v>
      </c>
      <c r="O34" s="2">
        <v>101.90908157546038</v>
      </c>
      <c r="P34">
        <v>5</v>
      </c>
      <c r="Q34" s="10">
        <v>4.2973650000000061E-3</v>
      </c>
    </row>
    <row r="35" spans="1:17" x14ac:dyDescent="0.2">
      <c r="A35">
        <f t="shared" si="0"/>
        <v>8</v>
      </c>
      <c r="B35">
        <v>11</v>
      </c>
      <c r="C35" t="s">
        <v>71</v>
      </c>
      <c r="D35">
        <v>48</v>
      </c>
      <c r="E35" s="2">
        <v>0.84199999999999997</v>
      </c>
      <c r="F35" s="2">
        <v>0.8175</v>
      </c>
      <c r="G35" t="s">
        <v>70</v>
      </c>
      <c r="H35" t="s">
        <v>43</v>
      </c>
      <c r="I35" s="2">
        <v>1.1100000000000001</v>
      </c>
      <c r="J35" s="2" t="s">
        <v>54</v>
      </c>
      <c r="K35" s="2">
        <v>1</v>
      </c>
      <c r="L35" s="2">
        <v>0.90742500000000004</v>
      </c>
      <c r="M35" s="9">
        <v>4.4467592592592545E-3</v>
      </c>
      <c r="N35" s="9">
        <v>4.0351005208333294E-3</v>
      </c>
      <c r="O35" s="2">
        <v>101.90908157546038</v>
      </c>
      <c r="P35">
        <v>5</v>
      </c>
      <c r="Q35" s="10">
        <v>4.2973650000000061E-3</v>
      </c>
    </row>
    <row r="36" spans="1:17" x14ac:dyDescent="0.2">
      <c r="A36">
        <f t="shared" si="0"/>
        <v>8</v>
      </c>
      <c r="B36">
        <v>11</v>
      </c>
      <c r="C36" t="s">
        <v>72</v>
      </c>
      <c r="D36">
        <v>56</v>
      </c>
      <c r="E36" s="2">
        <v>0.79200000000000004</v>
      </c>
      <c r="F36" s="2">
        <v>0.8175</v>
      </c>
      <c r="G36" t="s">
        <v>70</v>
      </c>
      <c r="H36" t="s">
        <v>43</v>
      </c>
      <c r="I36" s="2">
        <v>1.1100000000000001</v>
      </c>
      <c r="J36" s="2" t="s">
        <v>54</v>
      </c>
      <c r="K36" s="2">
        <v>1</v>
      </c>
      <c r="L36" s="2">
        <v>0.90742500000000004</v>
      </c>
      <c r="M36" s="9">
        <v>4.4467592592592545E-3</v>
      </c>
      <c r="N36" s="9">
        <v>4.0351005208333294E-3</v>
      </c>
      <c r="O36" s="2">
        <v>101.90908157546038</v>
      </c>
      <c r="P36">
        <v>6</v>
      </c>
      <c r="Q36" s="10">
        <v>4.0961349999999999E-3</v>
      </c>
    </row>
    <row r="37" spans="1:17" x14ac:dyDescent="0.2">
      <c r="A37">
        <f t="shared" si="0"/>
        <v>8</v>
      </c>
      <c r="B37">
        <v>11</v>
      </c>
      <c r="C37" t="s">
        <v>73</v>
      </c>
      <c r="D37">
        <v>55</v>
      </c>
      <c r="E37" s="2">
        <v>0.81799999999999995</v>
      </c>
      <c r="F37" s="2">
        <v>0.8175</v>
      </c>
      <c r="G37" t="s">
        <v>70</v>
      </c>
      <c r="H37" t="s">
        <v>43</v>
      </c>
      <c r="I37" s="2">
        <v>1.1100000000000001</v>
      </c>
      <c r="J37" s="2" t="s">
        <v>54</v>
      </c>
      <c r="K37" s="2">
        <v>1</v>
      </c>
      <c r="L37" s="2">
        <v>0.90742500000000004</v>
      </c>
      <c r="M37" s="9">
        <v>4.4467592592592545E-3</v>
      </c>
      <c r="N37" s="9">
        <v>4.0351005208333294E-3</v>
      </c>
      <c r="O37" s="2">
        <v>101.90908157546038</v>
      </c>
      <c r="P37">
        <v>6</v>
      </c>
      <c r="Q37" s="10">
        <v>4.0961349999999999E-3</v>
      </c>
    </row>
    <row r="38" spans="1:17" x14ac:dyDescent="0.2">
      <c r="A38">
        <f>A37+1</f>
        <v>9</v>
      </c>
      <c r="B38">
        <v>23</v>
      </c>
      <c r="C38" t="s">
        <v>74</v>
      </c>
      <c r="D38">
        <v>63</v>
      </c>
      <c r="E38" s="2">
        <v>0.76300000000000001</v>
      </c>
      <c r="F38" s="2">
        <v>0.85149999999999992</v>
      </c>
      <c r="G38" t="s">
        <v>75</v>
      </c>
      <c r="H38" t="s">
        <v>39</v>
      </c>
      <c r="I38" s="2">
        <v>1.08</v>
      </c>
      <c r="J38" s="2" t="s">
        <v>54</v>
      </c>
      <c r="K38" s="2">
        <v>1</v>
      </c>
      <c r="L38" s="2">
        <v>0.91961999999999999</v>
      </c>
      <c r="M38" s="9">
        <v>4.3969907407407395E-3</v>
      </c>
      <c r="N38" s="9">
        <v>4.0435606249999987E-3</v>
      </c>
      <c r="O38" s="2">
        <v>101.60267703410963</v>
      </c>
      <c r="P38">
        <v>7</v>
      </c>
      <c r="Q38" s="10">
        <v>3.9693494933333261E-3</v>
      </c>
    </row>
    <row r="39" spans="1:17" x14ac:dyDescent="0.2">
      <c r="A39">
        <f t="shared" si="0"/>
        <v>9</v>
      </c>
      <c r="B39">
        <v>23</v>
      </c>
      <c r="C39" t="s">
        <v>76</v>
      </c>
      <c r="D39">
        <v>44</v>
      </c>
      <c r="E39" s="2">
        <v>0.94</v>
      </c>
      <c r="F39" s="2">
        <v>0.85149999999999992</v>
      </c>
      <c r="G39" t="s">
        <v>75</v>
      </c>
      <c r="H39" t="s">
        <v>39</v>
      </c>
      <c r="I39" s="2">
        <v>1.08</v>
      </c>
      <c r="J39" s="2" t="s">
        <v>54</v>
      </c>
      <c r="K39" s="2">
        <v>1</v>
      </c>
      <c r="L39" s="2">
        <v>0.91961999999999999</v>
      </c>
      <c r="M39" s="9">
        <v>4.3969907407407395E-3</v>
      </c>
      <c r="N39" s="9">
        <v>4.0435606249999987E-3</v>
      </c>
      <c r="O39" s="2">
        <v>101.60267703410963</v>
      </c>
      <c r="P39">
        <v>7</v>
      </c>
      <c r="Q39" s="10">
        <v>3.9693494933333261E-3</v>
      </c>
    </row>
    <row r="40" spans="1:17" x14ac:dyDescent="0.2">
      <c r="A40">
        <f>A39+1</f>
        <v>10</v>
      </c>
      <c r="B40">
        <v>25</v>
      </c>
      <c r="C40" t="s">
        <v>77</v>
      </c>
      <c r="D40">
        <v>50</v>
      </c>
      <c r="E40" s="2">
        <v>0.84199999999999997</v>
      </c>
      <c r="F40" s="2">
        <v>0.81874999999999998</v>
      </c>
      <c r="G40" t="s">
        <v>78</v>
      </c>
      <c r="H40" t="s">
        <v>53</v>
      </c>
      <c r="I40" s="2">
        <v>1</v>
      </c>
      <c r="J40" s="2" t="s">
        <v>79</v>
      </c>
      <c r="K40" s="2">
        <v>1.01</v>
      </c>
      <c r="L40" s="2">
        <v>0.82693749999999999</v>
      </c>
      <c r="M40" s="9">
        <v>4.9212962962963056E-3</v>
      </c>
      <c r="N40" s="9">
        <v>4.069604456018526E-3</v>
      </c>
      <c r="O40" s="2">
        <v>100.65943237174636</v>
      </c>
      <c r="P40">
        <v>8</v>
      </c>
      <c r="Q40" s="10">
        <v>4.0878119751736088E-3</v>
      </c>
    </row>
    <row r="41" spans="1:17" x14ac:dyDescent="0.2">
      <c r="A41">
        <f t="shared" si="0"/>
        <v>10</v>
      </c>
      <c r="B41">
        <v>25</v>
      </c>
      <c r="C41" t="s">
        <v>80</v>
      </c>
      <c r="D41">
        <v>54</v>
      </c>
      <c r="E41" s="2">
        <v>0.91400000000000003</v>
      </c>
      <c r="F41" s="2">
        <v>0.81874999999999998</v>
      </c>
      <c r="G41" t="s">
        <v>78</v>
      </c>
      <c r="H41" t="s">
        <v>53</v>
      </c>
      <c r="I41" s="2">
        <v>1</v>
      </c>
      <c r="J41" s="2" t="s">
        <v>79</v>
      </c>
      <c r="K41" s="2">
        <v>1.01</v>
      </c>
      <c r="L41" s="2">
        <v>0.82693749999999999</v>
      </c>
      <c r="M41" s="9">
        <v>4.9212962962963056E-3</v>
      </c>
      <c r="N41" s="9">
        <v>4.069604456018526E-3</v>
      </c>
      <c r="O41" s="2">
        <v>100.65943237174636</v>
      </c>
      <c r="P41">
        <v>8</v>
      </c>
      <c r="Q41" s="10">
        <v>4.0878119751736088E-3</v>
      </c>
    </row>
    <row r="42" spans="1:17" x14ac:dyDescent="0.2">
      <c r="A42">
        <f t="shared" si="0"/>
        <v>10</v>
      </c>
      <c r="B42">
        <v>25</v>
      </c>
      <c r="C42" t="s">
        <v>81</v>
      </c>
      <c r="D42">
        <v>55</v>
      </c>
      <c r="E42" s="2">
        <v>0.81799999999999995</v>
      </c>
      <c r="F42" s="2">
        <v>0.81874999999999998</v>
      </c>
      <c r="G42" t="s">
        <v>78</v>
      </c>
      <c r="H42" t="s">
        <v>53</v>
      </c>
      <c r="I42" s="2">
        <v>1</v>
      </c>
      <c r="J42" s="2" t="s">
        <v>79</v>
      </c>
      <c r="K42" s="2">
        <v>1.01</v>
      </c>
      <c r="L42" s="2">
        <v>0.82693749999999999</v>
      </c>
      <c r="M42" s="9">
        <v>4.9212962962963056E-3</v>
      </c>
      <c r="N42" s="9">
        <v>4.069604456018526E-3</v>
      </c>
      <c r="O42" s="2">
        <v>100.65943237174636</v>
      </c>
      <c r="P42">
        <v>8</v>
      </c>
      <c r="Q42" s="10">
        <v>4.0878119751736088E-3</v>
      </c>
    </row>
    <row r="43" spans="1:17" x14ac:dyDescent="0.2">
      <c r="A43">
        <f t="shared" si="0"/>
        <v>10</v>
      </c>
      <c r="B43">
        <v>25</v>
      </c>
      <c r="C43" t="s">
        <v>82</v>
      </c>
      <c r="D43">
        <v>71</v>
      </c>
      <c r="E43" s="2">
        <v>0.70099999999999996</v>
      </c>
      <c r="F43" s="2">
        <v>0.81874999999999998</v>
      </c>
      <c r="G43" t="s">
        <v>78</v>
      </c>
      <c r="H43" t="s">
        <v>53</v>
      </c>
      <c r="I43" s="2">
        <v>1</v>
      </c>
      <c r="J43" s="2" t="s">
        <v>79</v>
      </c>
      <c r="K43" s="2">
        <v>1.01</v>
      </c>
      <c r="L43" s="2">
        <v>0.82693749999999999</v>
      </c>
      <c r="M43" s="9">
        <v>4.9212962962963056E-3</v>
      </c>
      <c r="N43" s="9">
        <v>4.069604456018526E-3</v>
      </c>
      <c r="O43" s="2">
        <v>100.65943237174636</v>
      </c>
      <c r="P43">
        <v>8</v>
      </c>
      <c r="Q43" s="10">
        <v>4.0878119751736088E-3</v>
      </c>
    </row>
    <row r="44" spans="1:17" x14ac:dyDescent="0.2">
      <c r="A44">
        <f>A43+1</f>
        <v>11</v>
      </c>
      <c r="B44">
        <v>12</v>
      </c>
      <c r="C44" t="s">
        <v>83</v>
      </c>
      <c r="D44">
        <v>56</v>
      </c>
      <c r="E44" s="2">
        <v>0.88400000000000001</v>
      </c>
      <c r="F44" s="2">
        <v>0.88400000000000001</v>
      </c>
      <c r="G44" t="s">
        <v>84</v>
      </c>
      <c r="H44" t="s">
        <v>85</v>
      </c>
      <c r="I44" s="2">
        <v>0.85</v>
      </c>
      <c r="J44" s="2" t="s">
        <v>79</v>
      </c>
      <c r="K44" s="2">
        <v>1.01</v>
      </c>
      <c r="L44" s="2">
        <v>0.75891399999999998</v>
      </c>
      <c r="M44" s="9">
        <v>5.3668981481481449E-3</v>
      </c>
      <c r="N44" s="9">
        <v>4.0730141412037013E-3</v>
      </c>
      <c r="O44" s="2">
        <v>100.53594180889607</v>
      </c>
      <c r="P44">
        <v>9</v>
      </c>
      <c r="Q44" s="10">
        <v>4.2411750000000033E-3</v>
      </c>
    </row>
    <row r="45" spans="1:17" x14ac:dyDescent="0.2">
      <c r="A45">
        <f>A44+1</f>
        <v>12</v>
      </c>
      <c r="B45">
        <v>8</v>
      </c>
      <c r="C45" t="s">
        <v>86</v>
      </c>
      <c r="D45">
        <v>59</v>
      </c>
      <c r="E45" s="2">
        <v>0.88400000000000001</v>
      </c>
      <c r="F45" s="2">
        <v>0.89150000000000007</v>
      </c>
      <c r="G45" t="s">
        <v>87</v>
      </c>
      <c r="H45" t="s">
        <v>88</v>
      </c>
      <c r="I45" s="2">
        <v>0.98329999999999995</v>
      </c>
      <c r="J45" s="2" t="s">
        <v>54</v>
      </c>
      <c r="K45" s="2">
        <v>1</v>
      </c>
      <c r="L45" s="2">
        <v>0.87661195000000003</v>
      </c>
      <c r="M45" s="9">
        <v>4.663194444444442E-3</v>
      </c>
      <c r="N45" s="9">
        <v>4.0878119751736088E-3</v>
      </c>
      <c r="O45" s="2">
        <v>100</v>
      </c>
      <c r="P45">
        <v>9</v>
      </c>
      <c r="Q45" s="10">
        <v>4.2411750000000033E-3</v>
      </c>
    </row>
    <row r="46" spans="1:17" x14ac:dyDescent="0.2">
      <c r="A46">
        <f t="shared" si="0"/>
        <v>12</v>
      </c>
      <c r="B46">
        <v>8</v>
      </c>
      <c r="C46" t="s">
        <v>89</v>
      </c>
      <c r="D46">
        <v>58</v>
      </c>
      <c r="E46" s="2">
        <v>0.88400000000000001</v>
      </c>
      <c r="F46" s="2">
        <v>0.89150000000000007</v>
      </c>
      <c r="G46" t="s">
        <v>87</v>
      </c>
      <c r="H46" t="s">
        <v>88</v>
      </c>
      <c r="I46" s="2">
        <v>0.98329999999999995</v>
      </c>
      <c r="J46" s="2" t="s">
        <v>54</v>
      </c>
      <c r="K46" s="2">
        <v>1</v>
      </c>
      <c r="L46" s="2">
        <v>0.87661195000000003</v>
      </c>
      <c r="M46" s="9">
        <v>4.663194444444442E-3</v>
      </c>
      <c r="N46" s="9">
        <v>4.0878119751736088E-3</v>
      </c>
      <c r="O46" s="2">
        <v>100</v>
      </c>
      <c r="P46">
        <v>10</v>
      </c>
      <c r="Q46" s="10">
        <v>4.5489362500000016E-3</v>
      </c>
    </row>
    <row r="47" spans="1:17" x14ac:dyDescent="0.2">
      <c r="A47">
        <f t="shared" si="0"/>
        <v>12</v>
      </c>
      <c r="B47">
        <v>8</v>
      </c>
      <c r="C47" t="s">
        <v>90</v>
      </c>
      <c r="D47">
        <v>57</v>
      </c>
      <c r="E47" s="2">
        <v>0.88400000000000001</v>
      </c>
      <c r="F47" s="2">
        <v>0.89150000000000007</v>
      </c>
      <c r="G47" t="s">
        <v>87</v>
      </c>
      <c r="H47" t="s">
        <v>88</v>
      </c>
      <c r="I47" s="2">
        <v>0.98329999999999995</v>
      </c>
      <c r="J47" s="2" t="s">
        <v>54</v>
      </c>
      <c r="K47" s="2">
        <v>1</v>
      </c>
      <c r="L47" s="2">
        <v>0.87661195000000003</v>
      </c>
      <c r="M47" s="9">
        <v>4.663194444444442E-3</v>
      </c>
      <c r="N47" s="9">
        <v>4.0878119751736088E-3</v>
      </c>
      <c r="O47" s="2">
        <v>100</v>
      </c>
      <c r="P47">
        <v>10</v>
      </c>
      <c r="Q47" s="10">
        <v>4.5489362500000016E-3</v>
      </c>
    </row>
    <row r="48" spans="1:17" x14ac:dyDescent="0.2">
      <c r="A48">
        <f t="shared" si="0"/>
        <v>12</v>
      </c>
      <c r="B48">
        <v>8</v>
      </c>
      <c r="C48" t="s">
        <v>91</v>
      </c>
      <c r="D48">
        <v>53</v>
      </c>
      <c r="E48" s="2">
        <v>0.91400000000000003</v>
      </c>
      <c r="F48" s="2">
        <v>0.89150000000000007</v>
      </c>
      <c r="G48" t="s">
        <v>87</v>
      </c>
      <c r="H48" t="s">
        <v>88</v>
      </c>
      <c r="I48" s="2">
        <v>0.98329999999999995</v>
      </c>
      <c r="J48" s="2" t="s">
        <v>54</v>
      </c>
      <c r="K48" s="2">
        <v>1</v>
      </c>
      <c r="L48" s="2">
        <v>0.87661195000000003</v>
      </c>
      <c r="M48" s="9">
        <v>4.663194444444442E-3</v>
      </c>
      <c r="N48" s="9">
        <v>4.0878119751736088E-3</v>
      </c>
      <c r="O48" s="2">
        <v>100</v>
      </c>
      <c r="P48">
        <v>11</v>
      </c>
      <c r="Q48" s="10">
        <v>4.0351005208333294E-3</v>
      </c>
    </row>
    <row r="49" spans="1:17" x14ac:dyDescent="0.2">
      <c r="A49">
        <f>A48+1</f>
        <v>13</v>
      </c>
      <c r="B49">
        <v>6</v>
      </c>
      <c r="C49" t="s">
        <v>92</v>
      </c>
      <c r="D49">
        <v>15</v>
      </c>
      <c r="E49" s="2">
        <v>0.81799999999999995</v>
      </c>
      <c r="F49" s="2">
        <v>0.81799999999999995</v>
      </c>
      <c r="G49" t="s">
        <v>93</v>
      </c>
      <c r="H49" t="s">
        <v>39</v>
      </c>
      <c r="I49" s="2">
        <v>1.08</v>
      </c>
      <c r="J49" s="2" t="s">
        <v>54</v>
      </c>
      <c r="K49" s="2">
        <v>1</v>
      </c>
      <c r="L49" s="2">
        <v>0.88344</v>
      </c>
      <c r="M49" s="9">
        <v>4.6365740740740742E-3</v>
      </c>
      <c r="N49" s="9">
        <v>4.0961349999999999E-3</v>
      </c>
      <c r="O49" s="2">
        <v>99.698560141300817</v>
      </c>
      <c r="P49">
        <v>11</v>
      </c>
      <c r="Q49" s="10">
        <v>4.0351005208333294E-3</v>
      </c>
    </row>
    <row r="50" spans="1:17" x14ac:dyDescent="0.2">
      <c r="A50">
        <f t="shared" si="0"/>
        <v>13</v>
      </c>
      <c r="B50">
        <v>6</v>
      </c>
      <c r="C50" t="s">
        <v>94</v>
      </c>
      <c r="D50">
        <v>15</v>
      </c>
      <c r="E50" s="2">
        <v>0.81799999999999995</v>
      </c>
      <c r="F50" s="2">
        <v>0.81799999999999995</v>
      </c>
      <c r="G50" t="s">
        <v>93</v>
      </c>
      <c r="H50" t="s">
        <v>39</v>
      </c>
      <c r="I50" s="2">
        <v>1.08</v>
      </c>
      <c r="J50" s="2" t="s">
        <v>54</v>
      </c>
      <c r="K50" s="2">
        <v>1</v>
      </c>
      <c r="L50" s="2">
        <v>0.88344</v>
      </c>
      <c r="M50" s="9">
        <v>4.6365740740740742E-3</v>
      </c>
      <c r="N50" s="9">
        <v>4.0961349999999999E-3</v>
      </c>
      <c r="O50" s="2">
        <v>99.698560141300817</v>
      </c>
      <c r="P50">
        <v>11</v>
      </c>
      <c r="Q50" s="10">
        <v>4.0351005208333294E-3</v>
      </c>
    </row>
    <row r="51" spans="1:17" x14ac:dyDescent="0.2">
      <c r="A51">
        <f>A50+1</f>
        <v>14</v>
      </c>
      <c r="B51">
        <v>1</v>
      </c>
      <c r="C51" t="s">
        <v>95</v>
      </c>
      <c r="D51">
        <v>69</v>
      </c>
      <c r="E51" s="2">
        <v>0.81799999999999995</v>
      </c>
      <c r="F51" s="2">
        <v>0.81212499999999999</v>
      </c>
      <c r="G51" t="s">
        <v>96</v>
      </c>
      <c r="H51" t="s">
        <v>20</v>
      </c>
      <c r="I51" s="2">
        <v>1.2124999999999999</v>
      </c>
      <c r="J51" s="2" t="s">
        <v>79</v>
      </c>
      <c r="K51" s="2">
        <v>1.01</v>
      </c>
      <c r="L51" s="2">
        <v>0.99454857812499986</v>
      </c>
      <c r="M51" s="9">
        <v>4.1186342592592629E-3</v>
      </c>
      <c r="N51" s="9">
        <v>4.0961818463632121E-3</v>
      </c>
      <c r="O51" s="2">
        <v>99.696863479161522</v>
      </c>
      <c r="P51">
        <v>11</v>
      </c>
      <c r="Q51" s="10">
        <v>4.0351005208333294E-3</v>
      </c>
    </row>
    <row r="52" spans="1:17" x14ac:dyDescent="0.2">
      <c r="A52">
        <f t="shared" si="0"/>
        <v>14</v>
      </c>
      <c r="B52">
        <v>1</v>
      </c>
      <c r="C52" t="s">
        <v>97</v>
      </c>
      <c r="D52">
        <v>70</v>
      </c>
      <c r="E52" s="2">
        <v>0.81799999999999995</v>
      </c>
      <c r="F52" s="2">
        <v>0.81212499999999999</v>
      </c>
      <c r="G52" t="s">
        <v>96</v>
      </c>
      <c r="H52" t="s">
        <v>20</v>
      </c>
      <c r="I52" s="2">
        <v>1.2124999999999999</v>
      </c>
      <c r="J52" s="2" t="s">
        <v>79</v>
      </c>
      <c r="K52" s="2">
        <v>1.01</v>
      </c>
      <c r="L52" s="2">
        <v>0.99454857812499986</v>
      </c>
      <c r="M52" s="9">
        <v>4.1186342592592629E-3</v>
      </c>
      <c r="N52" s="9">
        <v>4.0961818463632121E-3</v>
      </c>
      <c r="O52" s="2">
        <v>99.696863479161522</v>
      </c>
      <c r="P52">
        <v>12</v>
      </c>
      <c r="Q52" s="10">
        <v>4.0730141412037013E-3</v>
      </c>
    </row>
    <row r="53" spans="1:17" x14ac:dyDescent="0.2">
      <c r="A53">
        <f t="shared" si="0"/>
        <v>14</v>
      </c>
      <c r="B53">
        <v>1</v>
      </c>
      <c r="C53" t="s">
        <v>98</v>
      </c>
      <c r="D53">
        <v>70</v>
      </c>
      <c r="E53" s="2">
        <v>0.81799999999999995</v>
      </c>
      <c r="F53" s="2">
        <v>0.81212499999999999</v>
      </c>
      <c r="G53" t="s">
        <v>96</v>
      </c>
      <c r="H53" t="s">
        <v>20</v>
      </c>
      <c r="I53" s="2">
        <v>1.2124999999999999</v>
      </c>
      <c r="J53" s="2" t="s">
        <v>79</v>
      </c>
      <c r="K53" s="2">
        <v>1.01</v>
      </c>
      <c r="L53" s="2">
        <v>0.99454857812499986</v>
      </c>
      <c r="M53" s="9">
        <v>4.1186342592592629E-3</v>
      </c>
      <c r="N53" s="9">
        <v>4.0961818463632121E-3</v>
      </c>
      <c r="O53" s="2">
        <v>99.696863479161522</v>
      </c>
      <c r="P53">
        <v>13</v>
      </c>
      <c r="Q53" s="10">
        <v>4.5643276064000031E-3</v>
      </c>
    </row>
    <row r="54" spans="1:17" x14ac:dyDescent="0.2">
      <c r="A54">
        <f t="shared" si="0"/>
        <v>14</v>
      </c>
      <c r="B54">
        <v>1</v>
      </c>
      <c r="C54" t="s">
        <v>99</v>
      </c>
      <c r="D54">
        <v>79</v>
      </c>
      <c r="E54" s="2">
        <v>0.748</v>
      </c>
      <c r="F54" s="2">
        <v>0.81212499999999999</v>
      </c>
      <c r="G54" t="s">
        <v>96</v>
      </c>
      <c r="H54" t="s">
        <v>20</v>
      </c>
      <c r="I54" s="2">
        <v>1.2124999999999999</v>
      </c>
      <c r="J54" s="2" t="s">
        <v>79</v>
      </c>
      <c r="K54" s="2">
        <v>1.01</v>
      </c>
      <c r="L54" s="2">
        <v>0.99454857812499986</v>
      </c>
      <c r="M54" s="9">
        <v>4.1186342592592629E-3</v>
      </c>
      <c r="N54" s="9">
        <v>4.0961818463632121E-3</v>
      </c>
      <c r="O54" s="2">
        <v>99.696863479161522</v>
      </c>
      <c r="P54">
        <v>13</v>
      </c>
      <c r="Q54" s="10">
        <v>4.5643276064000031E-3</v>
      </c>
    </row>
    <row r="55" spans="1:17" x14ac:dyDescent="0.2">
      <c r="A55">
        <f t="shared" si="0"/>
        <v>14</v>
      </c>
      <c r="B55">
        <v>1</v>
      </c>
      <c r="C55" t="s">
        <v>100</v>
      </c>
      <c r="D55">
        <v>63</v>
      </c>
      <c r="E55" s="2">
        <v>0.85199999999999998</v>
      </c>
      <c r="F55" s="2">
        <v>0.81212499999999999</v>
      </c>
      <c r="G55" t="s">
        <v>96</v>
      </c>
      <c r="H55" t="s">
        <v>20</v>
      </c>
      <c r="I55" s="2">
        <v>1.2124999999999999</v>
      </c>
      <c r="J55" s="2" t="s">
        <v>79</v>
      </c>
      <c r="K55" s="2">
        <v>1.01</v>
      </c>
      <c r="L55" s="2">
        <v>0.99454857812499986</v>
      </c>
      <c r="M55" s="9">
        <v>4.1186342592592629E-3</v>
      </c>
      <c r="N55" s="9">
        <v>4.0961818463632121E-3</v>
      </c>
      <c r="O55" s="2">
        <v>99.696863479161522</v>
      </c>
      <c r="P55">
        <v>14</v>
      </c>
      <c r="Q55" s="10">
        <v>3.8243058333333386E-3</v>
      </c>
    </row>
    <row r="56" spans="1:17" x14ac:dyDescent="0.2">
      <c r="A56">
        <f t="shared" si="0"/>
        <v>14</v>
      </c>
      <c r="B56">
        <v>1</v>
      </c>
      <c r="C56" t="s">
        <v>101</v>
      </c>
      <c r="D56">
        <v>44</v>
      </c>
      <c r="E56" s="2">
        <v>0.84199999999999997</v>
      </c>
      <c r="F56" s="2">
        <v>0.81212499999999999</v>
      </c>
      <c r="G56" t="s">
        <v>96</v>
      </c>
      <c r="H56" t="s">
        <v>20</v>
      </c>
      <c r="I56" s="2">
        <v>1.2124999999999999</v>
      </c>
      <c r="J56" s="2" t="s">
        <v>79</v>
      </c>
      <c r="K56" s="2">
        <v>1.01</v>
      </c>
      <c r="L56" s="2">
        <v>0.99454857812499986</v>
      </c>
      <c r="M56" s="9">
        <v>4.1186342592592629E-3</v>
      </c>
      <c r="N56" s="9">
        <v>4.0961818463632121E-3</v>
      </c>
      <c r="O56" s="2">
        <v>99.696863479161522</v>
      </c>
      <c r="P56">
        <v>15</v>
      </c>
      <c r="Q56" s="10">
        <v>4.20884347222222E-3</v>
      </c>
    </row>
    <row r="57" spans="1:17" x14ac:dyDescent="0.2">
      <c r="A57">
        <f t="shared" si="0"/>
        <v>14</v>
      </c>
      <c r="B57">
        <v>1</v>
      </c>
      <c r="C57" t="s">
        <v>102</v>
      </c>
      <c r="D57">
        <v>69</v>
      </c>
      <c r="E57" s="2">
        <v>0.81799999999999995</v>
      </c>
      <c r="F57" s="2">
        <v>0.81212499999999999</v>
      </c>
      <c r="G57" t="s">
        <v>96</v>
      </c>
      <c r="H57" t="s">
        <v>20</v>
      </c>
      <c r="I57" s="2">
        <v>1.2124999999999999</v>
      </c>
      <c r="J57" s="2" t="s">
        <v>79</v>
      </c>
      <c r="K57" s="2">
        <v>1.01</v>
      </c>
      <c r="L57" s="2">
        <v>0.99454857812499986</v>
      </c>
      <c r="M57" s="9">
        <v>4.1186342592592629E-3</v>
      </c>
      <c r="N57" s="9">
        <v>4.0961818463632121E-3</v>
      </c>
      <c r="O57" s="2">
        <v>99.696863479161522</v>
      </c>
      <c r="P57">
        <v>16</v>
      </c>
      <c r="Q57" s="10">
        <v>3.9920833333333353E-3</v>
      </c>
    </row>
    <row r="58" spans="1:17" x14ac:dyDescent="0.2">
      <c r="A58">
        <f t="shared" si="0"/>
        <v>14</v>
      </c>
      <c r="B58">
        <v>1</v>
      </c>
      <c r="C58" t="s">
        <v>103</v>
      </c>
      <c r="D58">
        <v>71</v>
      </c>
      <c r="E58" s="2">
        <v>0.78300000000000003</v>
      </c>
      <c r="F58" s="2">
        <v>0.81212499999999999</v>
      </c>
      <c r="G58" t="s">
        <v>96</v>
      </c>
      <c r="H58" t="s">
        <v>20</v>
      </c>
      <c r="I58" s="2">
        <v>1.2124999999999999</v>
      </c>
      <c r="J58" s="2" t="s">
        <v>79</v>
      </c>
      <c r="K58" s="2">
        <v>1.01</v>
      </c>
      <c r="L58" s="2">
        <v>0.99454857812499986</v>
      </c>
      <c r="M58" s="9">
        <v>4.1186342592592629E-3</v>
      </c>
      <c r="N58" s="9">
        <v>4.0961818463632121E-3</v>
      </c>
      <c r="O58" s="2">
        <v>99.696863479161522</v>
      </c>
      <c r="P58">
        <v>16</v>
      </c>
      <c r="Q58" s="10">
        <v>3.9920833333333353E-3</v>
      </c>
    </row>
    <row r="59" spans="1:17" x14ac:dyDescent="0.2">
      <c r="A59">
        <f>A58+1</f>
        <v>15</v>
      </c>
      <c r="B59">
        <v>28</v>
      </c>
      <c r="C59" t="s">
        <v>104</v>
      </c>
      <c r="D59">
        <v>61</v>
      </c>
      <c r="E59" s="2">
        <v>0.85199999999999998</v>
      </c>
      <c r="F59" s="2">
        <v>0.85199999999999998</v>
      </c>
      <c r="G59" t="s">
        <v>105</v>
      </c>
      <c r="H59" t="s">
        <v>36</v>
      </c>
      <c r="I59" s="2">
        <v>1</v>
      </c>
      <c r="J59" s="2" t="s">
        <v>79</v>
      </c>
      <c r="K59" s="2">
        <v>1.01</v>
      </c>
      <c r="L59" s="2">
        <v>0.86051999999999995</v>
      </c>
      <c r="M59" s="9">
        <v>4.8425925925925893E-3</v>
      </c>
      <c r="N59" s="9">
        <v>4.1671477777777749E-3</v>
      </c>
      <c r="O59" s="2">
        <v>97.126648829527014</v>
      </c>
      <c r="P59">
        <v>16</v>
      </c>
      <c r="Q59" s="10">
        <v>3.9920833333333353E-3</v>
      </c>
    </row>
    <row r="60" spans="1:17" x14ac:dyDescent="0.2">
      <c r="A60">
        <f>A59+1</f>
        <v>16</v>
      </c>
      <c r="B60">
        <v>20</v>
      </c>
      <c r="C60" t="s">
        <v>106</v>
      </c>
      <c r="D60">
        <v>15</v>
      </c>
      <c r="E60" s="2">
        <v>0.91400000000000003</v>
      </c>
      <c r="F60" s="2">
        <v>0.84899999999999998</v>
      </c>
      <c r="G60" t="s">
        <v>107</v>
      </c>
      <c r="H60" t="s">
        <v>108</v>
      </c>
      <c r="I60" s="2">
        <v>0.92500000000000004</v>
      </c>
      <c r="J60" s="2" t="s">
        <v>54</v>
      </c>
      <c r="K60" s="2">
        <v>1</v>
      </c>
      <c r="L60" s="2">
        <v>0.78532500000000005</v>
      </c>
      <c r="M60" s="9">
        <v>5.3368055555555634E-3</v>
      </c>
      <c r="N60" s="9">
        <v>4.1911268229166731E-3</v>
      </c>
      <c r="O60" s="2">
        <v>96.258185725164864</v>
      </c>
      <c r="P60">
        <v>16</v>
      </c>
      <c r="Q60" s="10">
        <v>3.9920833333333353E-3</v>
      </c>
    </row>
    <row r="61" spans="1:17" x14ac:dyDescent="0.2">
      <c r="A61">
        <f t="shared" si="0"/>
        <v>16</v>
      </c>
      <c r="B61">
        <v>20</v>
      </c>
      <c r="C61" t="s">
        <v>109</v>
      </c>
      <c r="D61">
        <v>13</v>
      </c>
      <c r="E61" s="2">
        <v>0.78400000000000003</v>
      </c>
      <c r="F61" s="2">
        <v>0.84899999999999998</v>
      </c>
      <c r="G61" t="s">
        <v>107</v>
      </c>
      <c r="H61" t="s">
        <v>108</v>
      </c>
      <c r="I61" s="2">
        <v>0.92500000000000004</v>
      </c>
      <c r="J61" s="2" t="s">
        <v>54</v>
      </c>
      <c r="K61" s="2">
        <v>1</v>
      </c>
      <c r="L61" s="2">
        <v>0.78532500000000005</v>
      </c>
      <c r="M61" s="9">
        <v>5.3368055555555634E-3</v>
      </c>
      <c r="N61" s="9">
        <v>4.1911268229166731E-3</v>
      </c>
      <c r="O61" s="2">
        <v>96.258185725164864</v>
      </c>
      <c r="P61">
        <v>17</v>
      </c>
      <c r="Q61" s="10">
        <v>4.5070987499999989E-3</v>
      </c>
    </row>
    <row r="62" spans="1:17" x14ac:dyDescent="0.2">
      <c r="A62">
        <f>A61+1</f>
        <v>17</v>
      </c>
      <c r="B62">
        <v>27</v>
      </c>
      <c r="C62" t="s">
        <v>110</v>
      </c>
      <c r="D62">
        <v>48</v>
      </c>
      <c r="E62" s="2">
        <v>0.94</v>
      </c>
      <c r="F62" s="2">
        <v>0.91199999999999992</v>
      </c>
      <c r="G62" t="s">
        <v>111</v>
      </c>
      <c r="H62" t="s">
        <v>108</v>
      </c>
      <c r="I62" s="2">
        <v>0.92500000000000004</v>
      </c>
      <c r="J62" s="2" t="s">
        <v>54</v>
      </c>
      <c r="K62" s="2">
        <v>1</v>
      </c>
      <c r="L62" s="2">
        <v>0.84360000000000002</v>
      </c>
      <c r="M62" s="9">
        <v>4.9849537037036998E-3</v>
      </c>
      <c r="N62" s="9">
        <v>4.2053069444444409E-3</v>
      </c>
      <c r="O62" s="2">
        <v>95.744615969117277</v>
      </c>
      <c r="P62">
        <v>17</v>
      </c>
      <c r="Q62" s="10">
        <v>4.5070987499999989E-3</v>
      </c>
    </row>
    <row r="63" spans="1:17" x14ac:dyDescent="0.2">
      <c r="A63">
        <f t="shared" si="0"/>
        <v>17</v>
      </c>
      <c r="B63">
        <v>27</v>
      </c>
      <c r="C63" t="s">
        <v>112</v>
      </c>
      <c r="D63">
        <v>56</v>
      </c>
      <c r="E63" s="2">
        <v>0.88400000000000001</v>
      </c>
      <c r="F63" s="2">
        <v>0.91199999999999992</v>
      </c>
      <c r="G63" t="s">
        <v>111</v>
      </c>
      <c r="H63" t="s">
        <v>108</v>
      </c>
      <c r="I63" s="2">
        <v>0.92500000000000004</v>
      </c>
      <c r="J63" s="2" t="s">
        <v>54</v>
      </c>
      <c r="K63" s="2">
        <v>1</v>
      </c>
      <c r="L63" s="2">
        <v>0.84360000000000002</v>
      </c>
      <c r="M63" s="9">
        <v>4.9849537037036998E-3</v>
      </c>
      <c r="N63" s="9">
        <v>4.2053069444444409E-3</v>
      </c>
      <c r="O63" s="2">
        <v>95.744615969117277</v>
      </c>
      <c r="P63">
        <v>18</v>
      </c>
      <c r="Q63" s="10">
        <v>4.2286878482096354E-3</v>
      </c>
    </row>
    <row r="64" spans="1:17" x14ac:dyDescent="0.2">
      <c r="A64">
        <f>A63+1</f>
        <v>18</v>
      </c>
      <c r="B64">
        <v>15</v>
      </c>
      <c r="C64" t="s">
        <v>113</v>
      </c>
      <c r="D64">
        <v>43</v>
      </c>
      <c r="E64" s="2">
        <v>0.97</v>
      </c>
      <c r="F64" s="2">
        <v>0.97</v>
      </c>
      <c r="G64" t="s">
        <v>114</v>
      </c>
      <c r="H64" t="s">
        <v>36</v>
      </c>
      <c r="I64" s="2">
        <v>1</v>
      </c>
      <c r="J64" s="2" t="s">
        <v>21</v>
      </c>
      <c r="K64" s="2">
        <v>1.02</v>
      </c>
      <c r="L64" s="2">
        <v>0.98939999999999995</v>
      </c>
      <c r="M64" s="9">
        <v>4.2539351851851835E-3</v>
      </c>
      <c r="N64" s="9">
        <v>4.20884347222222E-3</v>
      </c>
      <c r="O64" s="2">
        <v>95.616531473893957</v>
      </c>
      <c r="P64">
        <v>18</v>
      </c>
      <c r="Q64" s="10">
        <v>4.2286878482096354E-3</v>
      </c>
    </row>
    <row r="65" spans="1:17" x14ac:dyDescent="0.2">
      <c r="A65">
        <f>A64+1</f>
        <v>19</v>
      </c>
      <c r="B65">
        <v>24</v>
      </c>
      <c r="C65" t="s">
        <v>115</v>
      </c>
      <c r="D65">
        <v>15</v>
      </c>
      <c r="E65" s="2">
        <v>0.91400000000000003</v>
      </c>
      <c r="F65" s="2">
        <v>0.91400000000000003</v>
      </c>
      <c r="G65" t="s">
        <v>116</v>
      </c>
      <c r="H65" t="s">
        <v>36</v>
      </c>
      <c r="I65" s="2">
        <v>1</v>
      </c>
      <c r="J65" s="2" t="s">
        <v>79</v>
      </c>
      <c r="K65" s="2">
        <v>1.01</v>
      </c>
      <c r="L65" s="2">
        <v>0.92314000000000007</v>
      </c>
      <c r="M65" s="9">
        <v>4.5763888888888903E-3</v>
      </c>
      <c r="N65" s="9">
        <v>4.2246476388888904E-3</v>
      </c>
      <c r="O65" s="2">
        <v>95.044142725063892</v>
      </c>
      <c r="P65">
        <v>18</v>
      </c>
      <c r="Q65" s="10">
        <v>4.2286878482096354E-3</v>
      </c>
    </row>
    <row r="66" spans="1:17" x14ac:dyDescent="0.2">
      <c r="A66">
        <f>A65+1</f>
        <v>20</v>
      </c>
      <c r="B66">
        <v>18</v>
      </c>
      <c r="C66" t="s">
        <v>117</v>
      </c>
      <c r="D66">
        <v>17</v>
      </c>
      <c r="E66" s="2">
        <v>0.95</v>
      </c>
      <c r="F66" s="2">
        <v>0.95862500000000006</v>
      </c>
      <c r="G66" t="s">
        <v>96</v>
      </c>
      <c r="H66" t="s">
        <v>20</v>
      </c>
      <c r="I66" s="2">
        <v>1.2124999999999999</v>
      </c>
      <c r="J66" s="2" t="s">
        <v>79</v>
      </c>
      <c r="K66" s="2">
        <v>1.01</v>
      </c>
      <c r="L66" s="2">
        <v>1.1739561406249999</v>
      </c>
      <c r="M66" s="9">
        <v>3.6020833333333334E-3</v>
      </c>
      <c r="N66" s="9">
        <v>4.2286878482096354E-3</v>
      </c>
      <c r="O66" s="2">
        <v>94.897816100769944</v>
      </c>
      <c r="P66">
        <v>18</v>
      </c>
      <c r="Q66" s="10">
        <v>4.2286878482096354E-3</v>
      </c>
    </row>
    <row r="67" spans="1:17" x14ac:dyDescent="0.2">
      <c r="A67">
        <f t="shared" si="0"/>
        <v>20</v>
      </c>
      <c r="B67">
        <v>18</v>
      </c>
      <c r="C67" t="s">
        <v>118</v>
      </c>
      <c r="D67">
        <v>18</v>
      </c>
      <c r="E67" s="2">
        <v>0.96599999999999997</v>
      </c>
      <c r="F67" s="2">
        <v>0.95862500000000006</v>
      </c>
      <c r="G67" t="s">
        <v>96</v>
      </c>
      <c r="H67" t="s">
        <v>20</v>
      </c>
      <c r="I67" s="2">
        <v>1.2124999999999999</v>
      </c>
      <c r="J67" s="2" t="s">
        <v>79</v>
      </c>
      <c r="K67" s="2">
        <v>1.01</v>
      </c>
      <c r="L67" s="2">
        <v>1.1739561406249999</v>
      </c>
      <c r="M67" s="9">
        <v>3.6020833333333334E-3</v>
      </c>
      <c r="N67" s="9">
        <v>4.2286878482096354E-3</v>
      </c>
      <c r="O67" s="2">
        <v>94.897816100769944</v>
      </c>
      <c r="P67">
        <v>18</v>
      </c>
      <c r="Q67" s="10">
        <v>4.2286878482096354E-3</v>
      </c>
    </row>
    <row r="68" spans="1:17" x14ac:dyDescent="0.2">
      <c r="A68">
        <f t="shared" si="0"/>
        <v>20</v>
      </c>
      <c r="B68">
        <v>18</v>
      </c>
      <c r="C68" t="s">
        <v>119</v>
      </c>
      <c r="D68">
        <v>18</v>
      </c>
      <c r="E68" s="2">
        <v>0.96599999999999997</v>
      </c>
      <c r="F68" s="2">
        <v>0.95862500000000006</v>
      </c>
      <c r="G68" t="s">
        <v>96</v>
      </c>
      <c r="H68" t="s">
        <v>20</v>
      </c>
      <c r="I68" s="2">
        <v>1.2124999999999999</v>
      </c>
      <c r="J68" s="2" t="s">
        <v>79</v>
      </c>
      <c r="K68" s="2">
        <v>1.01</v>
      </c>
      <c r="L68" s="2">
        <v>1.1739561406249999</v>
      </c>
      <c r="M68" s="9">
        <v>3.6020833333333334E-3</v>
      </c>
      <c r="N68" s="9">
        <v>4.2286878482096354E-3</v>
      </c>
      <c r="O68" s="2">
        <v>94.897816100769944</v>
      </c>
      <c r="P68">
        <v>18</v>
      </c>
      <c r="Q68" s="10">
        <v>4.2286878482096354E-3</v>
      </c>
    </row>
    <row r="69" spans="1:17" x14ac:dyDescent="0.2">
      <c r="A69">
        <f t="shared" si="0"/>
        <v>20</v>
      </c>
      <c r="B69">
        <v>18</v>
      </c>
      <c r="C69" t="s">
        <v>120</v>
      </c>
      <c r="D69">
        <v>16</v>
      </c>
      <c r="E69" s="2">
        <v>0.93400000000000005</v>
      </c>
      <c r="F69" s="2">
        <v>0.95862500000000006</v>
      </c>
      <c r="G69" t="s">
        <v>96</v>
      </c>
      <c r="H69" t="s">
        <v>20</v>
      </c>
      <c r="I69" s="2">
        <v>1.2124999999999999</v>
      </c>
      <c r="J69" s="2" t="s">
        <v>79</v>
      </c>
      <c r="K69" s="2">
        <v>1.01</v>
      </c>
      <c r="L69" s="2">
        <v>1.1739561406249999</v>
      </c>
      <c r="M69" s="9">
        <v>3.6020833333333334E-3</v>
      </c>
      <c r="N69" s="9">
        <v>4.2286878482096354E-3</v>
      </c>
      <c r="O69" s="2">
        <v>94.897816100769944</v>
      </c>
      <c r="P69">
        <v>18</v>
      </c>
      <c r="Q69" s="10">
        <v>4.2286878482096354E-3</v>
      </c>
    </row>
    <row r="70" spans="1:17" x14ac:dyDescent="0.2">
      <c r="A70">
        <f t="shared" si="0"/>
        <v>20</v>
      </c>
      <c r="B70">
        <v>18</v>
      </c>
      <c r="C70" t="s">
        <v>121</v>
      </c>
      <c r="D70">
        <v>17</v>
      </c>
      <c r="E70" s="2">
        <v>0.95</v>
      </c>
      <c r="F70" s="2">
        <v>0.95862500000000006</v>
      </c>
      <c r="G70" t="s">
        <v>96</v>
      </c>
      <c r="H70" t="s">
        <v>20</v>
      </c>
      <c r="I70" s="2">
        <v>1.2124999999999999</v>
      </c>
      <c r="J70" s="2" t="s">
        <v>79</v>
      </c>
      <c r="K70" s="2">
        <v>1.01</v>
      </c>
      <c r="L70" s="2">
        <v>1.1739561406249999</v>
      </c>
      <c r="M70" s="9">
        <v>3.6020833333333334E-3</v>
      </c>
      <c r="N70" s="9">
        <v>4.2286878482096354E-3</v>
      </c>
      <c r="O70" s="2">
        <v>94.897816100769944</v>
      </c>
      <c r="P70">
        <v>18</v>
      </c>
      <c r="Q70" s="10">
        <v>4.2286878482096354E-3</v>
      </c>
    </row>
    <row r="71" spans="1:17" x14ac:dyDescent="0.2">
      <c r="A71">
        <f t="shared" ref="A71:A90" si="1">A70</f>
        <v>20</v>
      </c>
      <c r="B71">
        <v>18</v>
      </c>
      <c r="C71" t="s">
        <v>122</v>
      </c>
      <c r="D71">
        <v>19</v>
      </c>
      <c r="E71" s="2">
        <v>0.98699999999999999</v>
      </c>
      <c r="F71" s="2">
        <v>0.95862500000000006</v>
      </c>
      <c r="G71" t="s">
        <v>96</v>
      </c>
      <c r="H71" t="s">
        <v>20</v>
      </c>
      <c r="I71" s="2">
        <v>1.2124999999999999</v>
      </c>
      <c r="J71" s="2" t="s">
        <v>79</v>
      </c>
      <c r="K71" s="2">
        <v>1.01</v>
      </c>
      <c r="L71" s="2">
        <v>1.1739561406249999</v>
      </c>
      <c r="M71" s="9">
        <v>3.6020833333333334E-3</v>
      </c>
      <c r="N71" s="9">
        <v>4.2286878482096354E-3</v>
      </c>
      <c r="O71" s="2">
        <v>94.897816100769944</v>
      </c>
      <c r="P71">
        <v>19</v>
      </c>
      <c r="Q71" s="10">
        <v>3.8603927250000034E-3</v>
      </c>
    </row>
    <row r="72" spans="1:17" x14ac:dyDescent="0.2">
      <c r="A72">
        <f t="shared" si="1"/>
        <v>20</v>
      </c>
      <c r="B72">
        <v>18</v>
      </c>
      <c r="C72" t="s">
        <v>123</v>
      </c>
      <c r="D72">
        <v>17</v>
      </c>
      <c r="E72" s="2">
        <v>0.95</v>
      </c>
      <c r="F72" s="2">
        <v>0.95862500000000006</v>
      </c>
      <c r="G72" t="s">
        <v>96</v>
      </c>
      <c r="H72" t="s">
        <v>20</v>
      </c>
      <c r="I72" s="2">
        <v>1.2124999999999999</v>
      </c>
      <c r="J72" s="2" t="s">
        <v>79</v>
      </c>
      <c r="K72" s="2">
        <v>1.01</v>
      </c>
      <c r="L72" s="2">
        <v>1.1739561406249999</v>
      </c>
      <c r="M72" s="9">
        <v>3.6020833333333334E-3</v>
      </c>
      <c r="N72" s="9">
        <v>4.2286878482096354E-3</v>
      </c>
      <c r="O72" s="2">
        <v>94.897816100769944</v>
      </c>
      <c r="P72">
        <v>19</v>
      </c>
      <c r="Q72" s="10">
        <v>3.8603927250000034E-3</v>
      </c>
    </row>
    <row r="73" spans="1:17" x14ac:dyDescent="0.2">
      <c r="A73">
        <f t="shared" si="1"/>
        <v>20</v>
      </c>
      <c r="B73">
        <v>18</v>
      </c>
      <c r="C73" t="s">
        <v>124</v>
      </c>
      <c r="D73">
        <v>18</v>
      </c>
      <c r="E73" s="2">
        <v>0.96599999999999997</v>
      </c>
      <c r="F73" s="2">
        <v>0.95862500000000006</v>
      </c>
      <c r="G73" t="s">
        <v>96</v>
      </c>
      <c r="H73" t="s">
        <v>20</v>
      </c>
      <c r="I73" s="2">
        <v>1.2124999999999999</v>
      </c>
      <c r="J73" s="2" t="s">
        <v>79</v>
      </c>
      <c r="K73" s="2">
        <v>1.01</v>
      </c>
      <c r="L73" s="2">
        <v>1.1739561406249999</v>
      </c>
      <c r="M73" s="9">
        <v>3.6020833333333334E-3</v>
      </c>
      <c r="N73" s="9">
        <v>4.2286878482096354E-3</v>
      </c>
      <c r="O73" s="2">
        <v>94.897816100769944</v>
      </c>
      <c r="P73">
        <v>20</v>
      </c>
      <c r="Q73" s="10">
        <v>4.1911268229166731E-3</v>
      </c>
    </row>
    <row r="74" spans="1:17" x14ac:dyDescent="0.2">
      <c r="A74">
        <f>A73+1</f>
        <v>21</v>
      </c>
      <c r="B74">
        <v>9</v>
      </c>
      <c r="C74" t="s">
        <v>125</v>
      </c>
      <c r="D74">
        <v>46</v>
      </c>
      <c r="E74" s="2">
        <v>0.94</v>
      </c>
      <c r="F74" s="2">
        <v>0.879</v>
      </c>
      <c r="G74" t="s">
        <v>126</v>
      </c>
      <c r="H74" t="s">
        <v>39</v>
      </c>
      <c r="I74" s="2">
        <v>1.08</v>
      </c>
      <c r="J74" s="2" t="s">
        <v>54</v>
      </c>
      <c r="K74" s="2">
        <v>1</v>
      </c>
      <c r="L74" s="2">
        <v>0.94932000000000005</v>
      </c>
      <c r="M74" s="9">
        <v>4.4675925925925959E-3</v>
      </c>
      <c r="N74" s="9">
        <v>4.2411750000000033E-3</v>
      </c>
      <c r="O74" s="2">
        <v>94.445561620006131</v>
      </c>
      <c r="P74">
        <v>20</v>
      </c>
      <c r="Q74" s="10">
        <v>4.1911268229166731E-3</v>
      </c>
    </row>
    <row r="75" spans="1:17" x14ac:dyDescent="0.2">
      <c r="A75">
        <f t="shared" si="1"/>
        <v>21</v>
      </c>
      <c r="B75">
        <v>9</v>
      </c>
      <c r="C75" t="s">
        <v>127</v>
      </c>
      <c r="D75">
        <v>15</v>
      </c>
      <c r="E75" s="2">
        <v>0.81799999999999995</v>
      </c>
      <c r="F75" s="2">
        <v>0.879</v>
      </c>
      <c r="G75" t="s">
        <v>126</v>
      </c>
      <c r="H75" t="s">
        <v>39</v>
      </c>
      <c r="I75" s="2">
        <v>1.08</v>
      </c>
      <c r="J75" s="2" t="s">
        <v>54</v>
      </c>
      <c r="K75" s="2">
        <v>1</v>
      </c>
      <c r="L75" s="2">
        <v>0.94932000000000005</v>
      </c>
      <c r="M75" s="9">
        <v>4.4675925925925959E-3</v>
      </c>
      <c r="N75" s="9">
        <v>4.2411750000000033E-3</v>
      </c>
      <c r="O75" s="2">
        <v>94.445561620006131</v>
      </c>
      <c r="P75">
        <v>21</v>
      </c>
      <c r="Q75" s="10">
        <v>4.8785313122106481E-3</v>
      </c>
    </row>
    <row r="76" spans="1:17" x14ac:dyDescent="0.2">
      <c r="A76">
        <f>A75+1</f>
        <v>22</v>
      </c>
      <c r="B76">
        <v>5</v>
      </c>
      <c r="C76" t="s">
        <v>128</v>
      </c>
      <c r="D76">
        <v>15</v>
      </c>
      <c r="E76" s="2">
        <v>0.81799999999999995</v>
      </c>
      <c r="F76" s="2">
        <v>0.80099999999999993</v>
      </c>
      <c r="G76" t="s">
        <v>129</v>
      </c>
      <c r="H76" t="s">
        <v>39</v>
      </c>
      <c r="I76" s="2">
        <v>1.08</v>
      </c>
      <c r="J76" s="2" t="s">
        <v>54</v>
      </c>
      <c r="K76" s="2">
        <v>1</v>
      </c>
      <c r="L76" s="2">
        <v>0.86507999999999996</v>
      </c>
      <c r="M76" s="9">
        <v>4.9675925925925998E-3</v>
      </c>
      <c r="N76" s="9">
        <v>4.2973650000000061E-3</v>
      </c>
      <c r="O76" s="2">
        <v>92.410495521608752</v>
      </c>
      <c r="P76">
        <v>21</v>
      </c>
      <c r="Q76" s="10">
        <v>4.8785313122106481E-3</v>
      </c>
    </row>
    <row r="77" spans="1:17" x14ac:dyDescent="0.2">
      <c r="A77">
        <f t="shared" si="1"/>
        <v>22</v>
      </c>
      <c r="B77">
        <v>5</v>
      </c>
      <c r="C77" t="s">
        <v>130</v>
      </c>
      <c r="D77">
        <v>13</v>
      </c>
      <c r="E77" s="2">
        <v>0.78400000000000003</v>
      </c>
      <c r="F77" s="2">
        <v>0.80099999999999993</v>
      </c>
      <c r="G77" t="s">
        <v>129</v>
      </c>
      <c r="H77" t="s">
        <v>39</v>
      </c>
      <c r="I77" s="2">
        <v>1.08</v>
      </c>
      <c r="J77" s="2" t="s">
        <v>54</v>
      </c>
      <c r="K77" s="2">
        <v>1</v>
      </c>
      <c r="L77" s="2">
        <v>0.86507999999999996</v>
      </c>
      <c r="M77" s="9">
        <v>4.9675925925925998E-3</v>
      </c>
      <c r="N77" s="9">
        <v>4.2973650000000061E-3</v>
      </c>
      <c r="O77" s="2">
        <v>92.410495521608752</v>
      </c>
      <c r="P77">
        <v>22</v>
      </c>
      <c r="Q77" s="10">
        <v>4.7983501041666621E-3</v>
      </c>
    </row>
    <row r="78" spans="1:17" x14ac:dyDescent="0.2">
      <c r="A78">
        <f>A77+1</f>
        <v>23</v>
      </c>
      <c r="B78">
        <v>17</v>
      </c>
      <c r="C78" t="s">
        <v>131</v>
      </c>
      <c r="D78">
        <v>14</v>
      </c>
      <c r="E78" s="2">
        <v>0.89200000000000002</v>
      </c>
      <c r="F78" s="2">
        <v>0.90300000000000002</v>
      </c>
      <c r="G78" t="s">
        <v>132</v>
      </c>
      <c r="H78" t="s">
        <v>39</v>
      </c>
      <c r="I78" s="2">
        <v>1.08</v>
      </c>
      <c r="J78" s="2" t="s">
        <v>54</v>
      </c>
      <c r="K78" s="2">
        <v>1</v>
      </c>
      <c r="L78" s="2">
        <v>0.97524000000000011</v>
      </c>
      <c r="M78" s="9">
        <v>4.6215277777777765E-3</v>
      </c>
      <c r="N78" s="9">
        <v>4.5070987499999989E-3</v>
      </c>
      <c r="O78" s="2">
        <v>84.81444561389003</v>
      </c>
      <c r="P78">
        <v>22</v>
      </c>
      <c r="Q78" s="10">
        <v>4.7983501041666621E-3</v>
      </c>
    </row>
    <row r="79" spans="1:17" x14ac:dyDescent="0.2">
      <c r="A79">
        <f t="shared" si="1"/>
        <v>23</v>
      </c>
      <c r="B79">
        <v>17</v>
      </c>
      <c r="C79" t="s">
        <v>133</v>
      </c>
      <c r="D79">
        <v>15</v>
      </c>
      <c r="E79" s="2">
        <v>0.91400000000000003</v>
      </c>
      <c r="F79" s="2">
        <v>0.90300000000000002</v>
      </c>
      <c r="G79" t="s">
        <v>132</v>
      </c>
      <c r="H79" t="s">
        <v>39</v>
      </c>
      <c r="I79" s="2">
        <v>1.08</v>
      </c>
      <c r="J79" s="2" t="s">
        <v>54</v>
      </c>
      <c r="K79" s="2">
        <v>1</v>
      </c>
      <c r="L79" s="2">
        <v>0.97524000000000011</v>
      </c>
      <c r="M79" s="9">
        <v>4.6215277777777765E-3</v>
      </c>
      <c r="N79" s="9">
        <v>4.5070987499999989E-3</v>
      </c>
      <c r="O79" s="2">
        <v>84.81444561389003</v>
      </c>
      <c r="P79">
        <v>22</v>
      </c>
      <c r="Q79" s="10">
        <v>4.7983501041666621E-3</v>
      </c>
    </row>
    <row r="80" spans="1:17" x14ac:dyDescent="0.2">
      <c r="A80">
        <f>A79+1</f>
        <v>24</v>
      </c>
      <c r="B80">
        <v>10</v>
      </c>
      <c r="C80" t="s">
        <v>134</v>
      </c>
      <c r="D80">
        <v>42</v>
      </c>
      <c r="E80" s="2">
        <v>0.97</v>
      </c>
      <c r="F80" s="2">
        <v>0.97</v>
      </c>
      <c r="G80" t="s">
        <v>135</v>
      </c>
      <c r="H80" t="s">
        <v>39</v>
      </c>
      <c r="I80" s="2">
        <v>1.08</v>
      </c>
      <c r="J80" s="2" t="s">
        <v>54</v>
      </c>
      <c r="K80" s="2">
        <v>1</v>
      </c>
      <c r="L80" s="2">
        <v>1.0476000000000001</v>
      </c>
      <c r="M80" s="9">
        <v>4.3422453703703713E-3</v>
      </c>
      <c r="N80" s="9">
        <v>4.5489362500000016E-3</v>
      </c>
      <c r="O80" s="2">
        <v>83.299192403502019</v>
      </c>
      <c r="P80">
        <v>22</v>
      </c>
      <c r="Q80" s="10">
        <v>4.7983501041666621E-3</v>
      </c>
    </row>
    <row r="81" spans="1:17" x14ac:dyDescent="0.2">
      <c r="A81">
        <f t="shared" si="1"/>
        <v>24</v>
      </c>
      <c r="B81">
        <v>10</v>
      </c>
      <c r="C81" t="s">
        <v>136</v>
      </c>
      <c r="D81">
        <v>37</v>
      </c>
      <c r="E81" s="2">
        <v>0.97</v>
      </c>
      <c r="F81" s="2">
        <v>0.97</v>
      </c>
      <c r="G81" t="s">
        <v>135</v>
      </c>
      <c r="H81" t="s">
        <v>39</v>
      </c>
      <c r="I81" s="2">
        <v>1.08</v>
      </c>
      <c r="J81" s="2" t="s">
        <v>54</v>
      </c>
      <c r="K81" s="2">
        <v>1</v>
      </c>
      <c r="L81" s="2">
        <v>1.0476000000000001</v>
      </c>
      <c r="M81" s="9">
        <v>4.3422453703703713E-3</v>
      </c>
      <c r="N81" s="9">
        <v>4.5489362500000016E-3</v>
      </c>
      <c r="O81" s="2">
        <v>83.299192403502019</v>
      </c>
      <c r="P81">
        <v>23</v>
      </c>
      <c r="Q81" s="10">
        <v>4.0435606249999987E-3</v>
      </c>
    </row>
    <row r="82" spans="1:17" x14ac:dyDescent="0.2">
      <c r="A82">
        <f>A81+1</f>
        <v>25</v>
      </c>
      <c r="B82">
        <v>13</v>
      </c>
      <c r="C82" t="s">
        <v>137</v>
      </c>
      <c r="D82">
        <v>14</v>
      </c>
      <c r="E82" s="2">
        <v>0.89200000000000002</v>
      </c>
      <c r="F82" s="2">
        <v>0.89200000000000002</v>
      </c>
      <c r="G82" t="s">
        <v>138</v>
      </c>
      <c r="H82" t="s">
        <v>49</v>
      </c>
      <c r="I82" s="2">
        <v>1.0176000000000001</v>
      </c>
      <c r="J82" s="2" t="s">
        <v>21</v>
      </c>
      <c r="K82" s="2">
        <v>1.02</v>
      </c>
      <c r="L82" s="2">
        <v>0.92585318400000005</v>
      </c>
      <c r="M82" s="9">
        <v>4.929861111111114E-3</v>
      </c>
      <c r="N82" s="9">
        <v>4.5643276064000031E-3</v>
      </c>
      <c r="O82" s="2">
        <v>82.741754645573693</v>
      </c>
      <c r="P82">
        <v>23</v>
      </c>
      <c r="Q82" s="10">
        <v>4.0435606249999987E-3</v>
      </c>
    </row>
    <row r="83" spans="1:17" x14ac:dyDescent="0.2">
      <c r="A83">
        <f t="shared" si="1"/>
        <v>25</v>
      </c>
      <c r="B83">
        <v>13</v>
      </c>
      <c r="C83" t="s">
        <v>139</v>
      </c>
      <c r="D83">
        <v>14</v>
      </c>
      <c r="E83" s="2">
        <v>0.89200000000000002</v>
      </c>
      <c r="F83" s="2">
        <v>0.89200000000000002</v>
      </c>
      <c r="G83" t="s">
        <v>138</v>
      </c>
      <c r="H83" t="s">
        <v>49</v>
      </c>
      <c r="I83" s="2">
        <v>1.0176000000000001</v>
      </c>
      <c r="J83" s="2" t="s">
        <v>21</v>
      </c>
      <c r="K83" s="2">
        <v>1.02</v>
      </c>
      <c r="L83" s="2">
        <v>0.92585318400000005</v>
      </c>
      <c r="M83" s="9">
        <v>4.929861111111114E-3</v>
      </c>
      <c r="N83" s="9">
        <v>4.5643276064000031E-3</v>
      </c>
      <c r="O83" s="2">
        <v>82.741754645573693</v>
      </c>
      <c r="P83">
        <v>24</v>
      </c>
      <c r="Q83" s="10">
        <v>4.2246476388888904E-3</v>
      </c>
    </row>
    <row r="84" spans="1:17" x14ac:dyDescent="0.2">
      <c r="A84">
        <f>A83+1</f>
        <v>26</v>
      </c>
      <c r="B84">
        <v>22</v>
      </c>
      <c r="C84" t="s">
        <v>140</v>
      </c>
      <c r="D84">
        <v>15</v>
      </c>
      <c r="E84" s="2">
        <v>0.91400000000000003</v>
      </c>
      <c r="F84" s="2">
        <v>0.92300000000000004</v>
      </c>
      <c r="G84" t="s">
        <v>141</v>
      </c>
      <c r="H84" t="s">
        <v>53</v>
      </c>
      <c r="I84" s="2">
        <v>1</v>
      </c>
      <c r="J84" s="2" t="s">
        <v>61</v>
      </c>
      <c r="K84" s="2">
        <v>0.99</v>
      </c>
      <c r="L84" s="2">
        <v>0.91377000000000008</v>
      </c>
      <c r="M84" s="9">
        <v>5.2511574074074023E-3</v>
      </c>
      <c r="N84" s="9">
        <v>4.7983501041666621E-3</v>
      </c>
      <c r="O84" s="2">
        <v>74.266024952262057</v>
      </c>
      <c r="P84">
        <v>25</v>
      </c>
      <c r="Q84" s="10">
        <v>4.069604456018526E-3</v>
      </c>
    </row>
    <row r="85" spans="1:17" x14ac:dyDescent="0.2">
      <c r="A85">
        <f t="shared" si="1"/>
        <v>26</v>
      </c>
      <c r="B85">
        <v>22</v>
      </c>
      <c r="C85" t="s">
        <v>142</v>
      </c>
      <c r="D85">
        <v>15</v>
      </c>
      <c r="E85" s="2">
        <v>0.91400000000000003</v>
      </c>
      <c r="F85" s="2">
        <v>0.92300000000000004</v>
      </c>
      <c r="G85" t="s">
        <v>141</v>
      </c>
      <c r="H85" t="s">
        <v>53</v>
      </c>
      <c r="I85" s="2">
        <v>1</v>
      </c>
      <c r="J85" s="2" t="s">
        <v>61</v>
      </c>
      <c r="K85" s="2">
        <v>0.99</v>
      </c>
      <c r="L85" s="2">
        <v>0.91377000000000008</v>
      </c>
      <c r="M85" s="9">
        <v>5.2511574074074023E-3</v>
      </c>
      <c r="N85" s="9">
        <v>4.7983501041666621E-3</v>
      </c>
      <c r="O85" s="2">
        <v>74.266024952262057</v>
      </c>
      <c r="P85">
        <v>25</v>
      </c>
      <c r="Q85" s="10">
        <v>4.069604456018526E-3</v>
      </c>
    </row>
    <row r="86" spans="1:17" x14ac:dyDescent="0.2">
      <c r="A86">
        <f t="shared" si="1"/>
        <v>26</v>
      </c>
      <c r="B86">
        <v>22</v>
      </c>
      <c r="C86" t="s">
        <v>143</v>
      </c>
      <c r="D86">
        <v>15</v>
      </c>
      <c r="E86" s="2">
        <v>0.91400000000000003</v>
      </c>
      <c r="F86" s="2">
        <v>0.92300000000000004</v>
      </c>
      <c r="G86" t="s">
        <v>141</v>
      </c>
      <c r="H86" t="s">
        <v>53</v>
      </c>
      <c r="I86" s="2">
        <v>1</v>
      </c>
      <c r="J86" s="2" t="s">
        <v>61</v>
      </c>
      <c r="K86" s="2">
        <v>0.99</v>
      </c>
      <c r="L86" s="2">
        <v>0.91377000000000008</v>
      </c>
      <c r="M86" s="9">
        <v>5.2511574074074023E-3</v>
      </c>
      <c r="N86" s="9">
        <v>4.7983501041666621E-3</v>
      </c>
      <c r="O86" s="2">
        <v>74.266024952262057</v>
      </c>
      <c r="P86">
        <v>25</v>
      </c>
      <c r="Q86" s="10">
        <v>4.069604456018526E-3</v>
      </c>
    </row>
    <row r="87" spans="1:17" x14ac:dyDescent="0.2">
      <c r="A87">
        <f t="shared" si="1"/>
        <v>26</v>
      </c>
      <c r="B87">
        <v>22</v>
      </c>
      <c r="C87" t="s">
        <v>144</v>
      </c>
      <c r="D87">
        <v>17</v>
      </c>
      <c r="E87" s="2">
        <v>0.95</v>
      </c>
      <c r="F87" s="2">
        <v>0.92300000000000004</v>
      </c>
      <c r="G87" t="s">
        <v>141</v>
      </c>
      <c r="H87" t="s">
        <v>53</v>
      </c>
      <c r="I87" s="2">
        <v>1</v>
      </c>
      <c r="J87" s="2" t="s">
        <v>61</v>
      </c>
      <c r="K87" s="2">
        <v>0.99</v>
      </c>
      <c r="L87" s="2">
        <v>0.91377000000000008</v>
      </c>
      <c r="M87" s="9">
        <v>5.2511574074074023E-3</v>
      </c>
      <c r="N87" s="9">
        <v>4.7983501041666621E-3</v>
      </c>
      <c r="O87" s="2">
        <v>74.266024952262057</v>
      </c>
      <c r="P87">
        <v>25</v>
      </c>
      <c r="Q87" s="10">
        <v>4.069604456018526E-3</v>
      </c>
    </row>
    <row r="88" spans="1:17" x14ac:dyDescent="0.2">
      <c r="A88">
        <f>A87+1</f>
        <v>27</v>
      </c>
      <c r="B88">
        <v>26</v>
      </c>
      <c r="C88" t="s">
        <v>145</v>
      </c>
      <c r="D88">
        <v>22</v>
      </c>
      <c r="E88" s="2">
        <v>1</v>
      </c>
      <c r="F88" s="2">
        <v>1</v>
      </c>
      <c r="G88" t="s">
        <v>146</v>
      </c>
      <c r="H88" t="s">
        <v>36</v>
      </c>
      <c r="I88" s="2">
        <v>1</v>
      </c>
      <c r="J88" s="2" t="s">
        <v>21</v>
      </c>
      <c r="K88" s="2">
        <v>1.02</v>
      </c>
      <c r="L88" s="2">
        <v>1.02</v>
      </c>
      <c r="M88" s="9">
        <v>4.7476851851851881E-3</v>
      </c>
      <c r="N88" s="9">
        <v>4.842638888888892E-3</v>
      </c>
      <c r="O88" s="2">
        <v>72.66199212920769</v>
      </c>
      <c r="P88">
        <v>26</v>
      </c>
      <c r="Q88" s="10">
        <v>4.842638888888892E-3</v>
      </c>
    </row>
    <row r="89" spans="1:17" x14ac:dyDescent="0.2">
      <c r="A89">
        <f>A88+1</f>
        <v>28</v>
      </c>
      <c r="B89">
        <v>21</v>
      </c>
      <c r="C89" t="s">
        <v>147</v>
      </c>
      <c r="D89">
        <v>15</v>
      </c>
      <c r="E89" s="2">
        <v>0.91400000000000003</v>
      </c>
      <c r="F89" s="2">
        <v>0.89500000000000002</v>
      </c>
      <c r="G89" t="s">
        <v>148</v>
      </c>
      <c r="H89" t="s">
        <v>108</v>
      </c>
      <c r="I89" s="2">
        <v>0.92500000000000004</v>
      </c>
      <c r="J89" s="2" t="s">
        <v>79</v>
      </c>
      <c r="K89" s="2">
        <v>1.01</v>
      </c>
      <c r="L89" s="2">
        <v>0.83615375000000003</v>
      </c>
      <c r="M89" s="9">
        <v>5.8344907407407408E-3</v>
      </c>
      <c r="N89" s="9">
        <v>4.8785313122106481E-3</v>
      </c>
      <c r="O89" s="2">
        <v>71.36205523845436</v>
      </c>
      <c r="P89">
        <v>27</v>
      </c>
      <c r="Q89" s="10">
        <v>4.2053069444444409E-3</v>
      </c>
    </row>
    <row r="90" spans="1:17" x14ac:dyDescent="0.2">
      <c r="A90">
        <f t="shared" si="1"/>
        <v>28</v>
      </c>
      <c r="B90">
        <v>21</v>
      </c>
      <c r="C90" t="s">
        <v>149</v>
      </c>
      <c r="D90">
        <v>13</v>
      </c>
      <c r="E90" s="2">
        <v>0.876</v>
      </c>
      <c r="F90" s="2">
        <v>0.89500000000000002</v>
      </c>
      <c r="G90" t="s">
        <v>148</v>
      </c>
      <c r="H90" t="s">
        <v>108</v>
      </c>
      <c r="I90" s="2">
        <v>0.92500000000000004</v>
      </c>
      <c r="J90" s="2" t="s">
        <v>79</v>
      </c>
      <c r="K90" s="2">
        <v>1.01</v>
      </c>
      <c r="L90" s="2">
        <v>0.83615375000000003</v>
      </c>
      <c r="M90" s="9">
        <v>5.8344907407407408E-3</v>
      </c>
      <c r="N90" s="9">
        <v>4.8785313122106481E-3</v>
      </c>
      <c r="O90" s="2">
        <v>71.36205523845436</v>
      </c>
      <c r="P90">
        <v>27</v>
      </c>
      <c r="Q90" s="10">
        <v>4.2053069444444409E-3</v>
      </c>
    </row>
    <row r="91" spans="1:17" x14ac:dyDescent="0.2">
      <c r="M91" s="9"/>
      <c r="N91" s="9"/>
      <c r="Q91" s="10"/>
    </row>
    <row r="92" spans="1:17" x14ac:dyDescent="0.2">
      <c r="M92" s="9"/>
      <c r="N92" s="9"/>
      <c r="Q92" s="10"/>
    </row>
    <row r="93" spans="1:17" x14ac:dyDescent="0.2">
      <c r="M93" s="9"/>
      <c r="N93" s="9"/>
      <c r="Q93" s="10"/>
    </row>
    <row r="94" spans="1:17" x14ac:dyDescent="0.2">
      <c r="M94" s="9"/>
      <c r="N94" s="9"/>
      <c r="Q94" s="10"/>
    </row>
    <row r="95" spans="1:17" x14ac:dyDescent="0.2">
      <c r="M95" s="9"/>
      <c r="N95" s="9"/>
      <c r="Q95" s="10"/>
    </row>
    <row r="96" spans="1:17" x14ac:dyDescent="0.2">
      <c r="M96" s="9"/>
      <c r="N96" s="9"/>
      <c r="Q96" s="10"/>
    </row>
    <row r="97" spans="13:17" x14ac:dyDescent="0.2">
      <c r="M97" s="9"/>
      <c r="N97" s="9"/>
      <c r="Q97" s="10"/>
    </row>
    <row r="98" spans="13:17" x14ac:dyDescent="0.2">
      <c r="M98" s="9"/>
      <c r="N98" s="9"/>
      <c r="Q98" s="10"/>
    </row>
    <row r="99" spans="13:17" x14ac:dyDescent="0.2">
      <c r="M99" s="9"/>
      <c r="N99" s="9"/>
      <c r="Q99" s="10"/>
    </row>
    <row r="100" spans="13:17" x14ac:dyDescent="0.2">
      <c r="M100" s="9"/>
      <c r="N100" s="9"/>
      <c r="Q100" s="10"/>
    </row>
    <row r="101" spans="13:17" x14ac:dyDescent="0.2">
      <c r="M101" s="9"/>
      <c r="N101" s="9"/>
      <c r="Q101" s="10"/>
    </row>
  </sheetData>
  <autoFilter ref="A4:O78" xr:uid="{00000000-0009-0000-0000-000005000000}">
    <sortState ref="A5:O90">
      <sortCondition descending="1" ref="O4:O78"/>
    </sortState>
  </autoFilter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Eindklassement</vt:lpstr>
      <vt:lpstr>Uitslag HEK</vt:lpstr>
      <vt:lpstr>Uitslag 13Jan</vt:lpstr>
      <vt:lpstr>Uitslag 16Dec</vt:lpstr>
      <vt:lpstr>Uitslag 18Nov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van de Coevering</dc:creator>
  <cp:lastModifiedBy>John van de Coevering</cp:lastModifiedBy>
  <dcterms:created xsi:type="dcterms:W3CDTF">2017-11-18T15:11:31Z</dcterms:created>
  <dcterms:modified xsi:type="dcterms:W3CDTF">2018-02-21T18:43:08Z</dcterms:modified>
</cp:coreProperties>
</file>