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6535339502ea59/Desktop/"/>
    </mc:Choice>
  </mc:AlternateContent>
  <xr:revisionPtr revIDLastSave="56" documentId="13_ncr:1_{219FEF90-4006-46D3-869A-ADA88302707B}" xr6:coauthVersionLast="47" xr6:coauthVersionMax="47" xr10:uidLastSave="{E44BA73C-D8F1-44E0-A125-08EA84A8EB74}"/>
  <bookViews>
    <workbookView xWindow="-120" yWindow="-120" windowWidth="19785" windowHeight="11760" xr2:uid="{F4FBEE49-02A4-4224-A6BE-5E91D8880E51}"/>
  </bookViews>
  <sheets>
    <sheet name="Rekensheet" sheetId="1" r:id="rId1"/>
    <sheet name="Masterdata" sheetId="3" r:id="rId2"/>
  </sheets>
  <definedNames>
    <definedName name="_xlnm._FilterDatabase" localSheetId="0" hidden="1">Rekensheet!$A$4:$AR$45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4" i="1" l="1"/>
  <c r="AK14" i="1"/>
  <c r="AG14" i="1"/>
  <c r="AF14" i="1"/>
  <c r="AE14" i="1"/>
  <c r="AD14" i="1"/>
  <c r="AC14" i="1"/>
  <c r="AB14" i="1"/>
  <c r="AA14" i="1"/>
  <c r="Z14" i="1"/>
  <c r="Y14" i="1"/>
  <c r="X14" i="1"/>
  <c r="H14" i="1" s="1"/>
  <c r="AO31" i="1"/>
  <c r="AK31" i="1"/>
  <c r="AG31" i="1"/>
  <c r="AF31" i="1"/>
  <c r="AE31" i="1"/>
  <c r="AD31" i="1"/>
  <c r="AC31" i="1"/>
  <c r="AB31" i="1"/>
  <c r="AA31" i="1"/>
  <c r="Z31" i="1"/>
  <c r="Y31" i="1"/>
  <c r="X31" i="1"/>
  <c r="H31" i="1" s="1"/>
  <c r="X45" i="1"/>
  <c r="H45" i="1" s="1"/>
  <c r="Y45" i="1"/>
  <c r="Z45" i="1"/>
  <c r="AA45" i="1"/>
  <c r="AB45" i="1"/>
  <c r="AC45" i="1"/>
  <c r="AD45" i="1"/>
  <c r="AE45" i="1"/>
  <c r="AF45" i="1"/>
  <c r="AG45" i="1"/>
  <c r="AO51" i="1"/>
  <c r="AK51" i="1"/>
  <c r="AO50" i="1"/>
  <c r="AK50" i="1"/>
  <c r="AO49" i="1"/>
  <c r="AK49" i="1"/>
  <c r="AO48" i="1"/>
  <c r="AK48" i="1"/>
  <c r="AO47" i="1"/>
  <c r="AK47" i="1"/>
  <c r="AO46" i="1"/>
  <c r="AK46" i="1"/>
  <c r="AO27" i="1"/>
  <c r="AK27" i="1"/>
  <c r="AG27" i="1"/>
  <c r="AF27" i="1"/>
  <c r="AE27" i="1"/>
  <c r="AD27" i="1"/>
  <c r="AC27" i="1"/>
  <c r="AB27" i="1"/>
  <c r="AA27" i="1"/>
  <c r="Z27" i="1"/>
  <c r="Y27" i="1"/>
  <c r="X27" i="1"/>
  <c r="H27" i="1" s="1"/>
  <c r="AO16" i="1"/>
  <c r="AK16" i="1"/>
  <c r="AG16" i="1"/>
  <c r="AF16" i="1"/>
  <c r="AE16" i="1"/>
  <c r="AD16" i="1"/>
  <c r="AC16" i="1"/>
  <c r="AB16" i="1"/>
  <c r="AA16" i="1"/>
  <c r="Z16" i="1"/>
  <c r="Y16" i="1"/>
  <c r="X16" i="1"/>
  <c r="H16" i="1" s="1"/>
  <c r="AO19" i="1"/>
  <c r="AK19" i="1"/>
  <c r="AG19" i="1"/>
  <c r="AF19" i="1"/>
  <c r="AE19" i="1"/>
  <c r="AD19" i="1"/>
  <c r="AC19" i="1"/>
  <c r="AB19" i="1"/>
  <c r="AA19" i="1"/>
  <c r="Z19" i="1"/>
  <c r="Y19" i="1"/>
  <c r="X19" i="1"/>
  <c r="H19" i="1" s="1"/>
  <c r="AO37" i="1"/>
  <c r="AK37" i="1"/>
  <c r="AG37" i="1"/>
  <c r="AF37" i="1"/>
  <c r="AE37" i="1"/>
  <c r="AD37" i="1"/>
  <c r="AC37" i="1"/>
  <c r="AB37" i="1"/>
  <c r="AA37" i="1"/>
  <c r="Z37" i="1"/>
  <c r="Y37" i="1"/>
  <c r="X37" i="1"/>
  <c r="H37" i="1" s="1"/>
  <c r="AO17" i="1"/>
  <c r="AK17" i="1"/>
  <c r="AG17" i="1"/>
  <c r="AF17" i="1"/>
  <c r="AE17" i="1"/>
  <c r="AD17" i="1"/>
  <c r="AC17" i="1"/>
  <c r="AB17" i="1"/>
  <c r="AA17" i="1"/>
  <c r="Z17" i="1"/>
  <c r="Y17" i="1"/>
  <c r="X17" i="1"/>
  <c r="H17" i="1" s="1"/>
  <c r="AO29" i="1"/>
  <c r="AK29" i="1"/>
  <c r="AG29" i="1"/>
  <c r="AF29" i="1"/>
  <c r="AE29" i="1"/>
  <c r="AD29" i="1"/>
  <c r="AC29" i="1"/>
  <c r="AB29" i="1"/>
  <c r="AA29" i="1"/>
  <c r="Z29" i="1"/>
  <c r="Y29" i="1"/>
  <c r="X29" i="1"/>
  <c r="H29" i="1" s="1"/>
  <c r="AO35" i="1"/>
  <c r="AK35" i="1"/>
  <c r="AG35" i="1"/>
  <c r="AF35" i="1"/>
  <c r="AE35" i="1"/>
  <c r="AD35" i="1"/>
  <c r="AC35" i="1"/>
  <c r="AB35" i="1"/>
  <c r="AA35" i="1"/>
  <c r="Z35" i="1"/>
  <c r="Y35" i="1"/>
  <c r="X35" i="1"/>
  <c r="H35" i="1" s="1"/>
  <c r="AO15" i="1"/>
  <c r="AK15" i="1"/>
  <c r="AG15" i="1"/>
  <c r="AF15" i="1"/>
  <c r="AE15" i="1"/>
  <c r="AD15" i="1"/>
  <c r="AC15" i="1"/>
  <c r="AB15" i="1"/>
  <c r="AA15" i="1"/>
  <c r="Z15" i="1"/>
  <c r="Y15" i="1"/>
  <c r="X15" i="1"/>
  <c r="H15" i="1" s="1"/>
  <c r="AO32" i="1"/>
  <c r="AK32" i="1"/>
  <c r="AG32" i="1"/>
  <c r="AF32" i="1"/>
  <c r="AE32" i="1"/>
  <c r="AD32" i="1"/>
  <c r="AC32" i="1"/>
  <c r="AB32" i="1"/>
  <c r="AA32" i="1"/>
  <c r="Z32" i="1"/>
  <c r="Y32" i="1"/>
  <c r="X32" i="1"/>
  <c r="H32" i="1" s="1"/>
  <c r="AO20" i="1"/>
  <c r="AK20" i="1"/>
  <c r="AG20" i="1"/>
  <c r="AF20" i="1"/>
  <c r="AE20" i="1"/>
  <c r="AD20" i="1"/>
  <c r="AC20" i="1"/>
  <c r="AB20" i="1"/>
  <c r="AA20" i="1"/>
  <c r="Z20" i="1"/>
  <c r="Y20" i="1"/>
  <c r="X20" i="1"/>
  <c r="H20" i="1" s="1"/>
  <c r="AO12" i="1"/>
  <c r="AK12" i="1"/>
  <c r="AG12" i="1"/>
  <c r="AF12" i="1"/>
  <c r="AE12" i="1"/>
  <c r="AD12" i="1"/>
  <c r="AC12" i="1"/>
  <c r="AB12" i="1"/>
  <c r="AA12" i="1"/>
  <c r="Z12" i="1"/>
  <c r="Y12" i="1"/>
  <c r="X12" i="1"/>
  <c r="H12" i="1" s="1"/>
  <c r="X42" i="1"/>
  <c r="H42" i="1" s="1"/>
  <c r="Y42" i="1"/>
  <c r="Z42" i="1"/>
  <c r="AA42" i="1"/>
  <c r="AB42" i="1"/>
  <c r="AC42" i="1"/>
  <c r="AD42" i="1"/>
  <c r="AE42" i="1"/>
  <c r="AF42" i="1"/>
  <c r="AG42" i="1"/>
  <c r="AK42" i="1"/>
  <c r="AO42" i="1"/>
  <c r="W14" i="1" l="1"/>
  <c r="G14" i="1" s="1"/>
  <c r="K14" i="1" s="1"/>
  <c r="W31" i="1"/>
  <c r="G31" i="1" s="1"/>
  <c r="K31" i="1" s="1"/>
  <c r="W45" i="1"/>
  <c r="G45" i="1" s="1"/>
  <c r="J45" i="1" s="1"/>
  <c r="W20" i="1"/>
  <c r="G20" i="1" s="1"/>
  <c r="W15" i="1"/>
  <c r="G15" i="1" s="1"/>
  <c r="W29" i="1"/>
  <c r="G29" i="1" s="1"/>
  <c r="W37" i="1"/>
  <c r="G37" i="1" s="1"/>
  <c r="W35" i="1"/>
  <c r="G35" i="1" s="1"/>
  <c r="W17" i="1"/>
  <c r="G17" i="1" s="1"/>
  <c r="W19" i="1"/>
  <c r="G19" i="1" s="1"/>
  <c r="W16" i="1"/>
  <c r="G16" i="1" s="1"/>
  <c r="W12" i="1"/>
  <c r="G12" i="1" s="1"/>
  <c r="W27" i="1"/>
  <c r="G27" i="1" s="1"/>
  <c r="W32" i="1"/>
  <c r="G32" i="1" s="1"/>
  <c r="W42" i="1"/>
  <c r="G42" i="1" s="1"/>
  <c r="J42" i="1" s="1"/>
  <c r="AO38" i="1"/>
  <c r="AK38" i="1"/>
  <c r="AG38" i="1"/>
  <c r="AF38" i="1"/>
  <c r="AE38" i="1"/>
  <c r="AD38" i="1"/>
  <c r="AC38" i="1"/>
  <c r="AB38" i="1"/>
  <c r="AA38" i="1"/>
  <c r="Z38" i="1"/>
  <c r="Y38" i="1"/>
  <c r="X38" i="1"/>
  <c r="H38" i="1" s="1"/>
  <c r="AO28" i="1"/>
  <c r="AO26" i="1"/>
  <c r="AO39" i="1"/>
  <c r="AO40" i="1"/>
  <c r="AO18" i="1"/>
  <c r="AO45" i="1"/>
  <c r="AO6" i="1"/>
  <c r="E6" i="1" s="1"/>
  <c r="AO23" i="1"/>
  <c r="AO43" i="1"/>
  <c r="AO9" i="1"/>
  <c r="E9" i="1" s="1"/>
  <c r="AO13" i="1"/>
  <c r="AO41" i="1"/>
  <c r="AO21" i="1"/>
  <c r="AO25" i="1"/>
  <c r="AO22" i="1"/>
  <c r="AO36" i="1"/>
  <c r="AO44" i="1"/>
  <c r="AO30" i="1"/>
  <c r="AO33" i="1"/>
  <c r="AO10" i="1"/>
  <c r="E10" i="1" s="1"/>
  <c r="AO11" i="1"/>
  <c r="E11" i="1" s="1"/>
  <c r="AO34" i="1"/>
  <c r="AO24" i="1"/>
  <c r="AO7" i="1"/>
  <c r="E7" i="1" s="1"/>
  <c r="AO8" i="1"/>
  <c r="E8" i="1" s="1"/>
  <c r="AO5" i="1"/>
  <c r="E5" i="1" s="1"/>
  <c r="AK26" i="1"/>
  <c r="AG26" i="1"/>
  <c r="AF26" i="1"/>
  <c r="AE26" i="1"/>
  <c r="AD26" i="1"/>
  <c r="AC26" i="1"/>
  <c r="AB26" i="1"/>
  <c r="AA26" i="1"/>
  <c r="Z26" i="1"/>
  <c r="Y26" i="1"/>
  <c r="X26" i="1"/>
  <c r="H26" i="1" s="1"/>
  <c r="AK39" i="1"/>
  <c r="AG39" i="1"/>
  <c r="AF39" i="1"/>
  <c r="AE39" i="1"/>
  <c r="AD39" i="1"/>
  <c r="AC39" i="1"/>
  <c r="AB39" i="1"/>
  <c r="AA39" i="1"/>
  <c r="Z39" i="1"/>
  <c r="Y39" i="1"/>
  <c r="X39" i="1"/>
  <c r="H39" i="1" s="1"/>
  <c r="AK40" i="1"/>
  <c r="AG40" i="1"/>
  <c r="AF40" i="1"/>
  <c r="AE40" i="1"/>
  <c r="AD40" i="1"/>
  <c r="AC40" i="1"/>
  <c r="AB40" i="1"/>
  <c r="AA40" i="1"/>
  <c r="Z40" i="1"/>
  <c r="Y40" i="1"/>
  <c r="X40" i="1"/>
  <c r="H40" i="1" s="1"/>
  <c r="AK28" i="1"/>
  <c r="AG28" i="1"/>
  <c r="AF28" i="1"/>
  <c r="AE28" i="1"/>
  <c r="AD28" i="1"/>
  <c r="AC28" i="1"/>
  <c r="AB28" i="1"/>
  <c r="AA28" i="1"/>
  <c r="Z28" i="1"/>
  <c r="Y28" i="1"/>
  <c r="X28" i="1"/>
  <c r="H28" i="1" s="1"/>
  <c r="AK18" i="1"/>
  <c r="AG18" i="1"/>
  <c r="AF18" i="1"/>
  <c r="AE18" i="1"/>
  <c r="AD18" i="1"/>
  <c r="AC18" i="1"/>
  <c r="AB18" i="1"/>
  <c r="AA18" i="1"/>
  <c r="Z18" i="1"/>
  <c r="Y18" i="1"/>
  <c r="X18" i="1"/>
  <c r="H18" i="1" s="1"/>
  <c r="AK45" i="1"/>
  <c r="AK6" i="1"/>
  <c r="C6" i="1" s="1"/>
  <c r="AG6" i="1"/>
  <c r="AF6" i="1"/>
  <c r="AE6" i="1"/>
  <c r="AD6" i="1"/>
  <c r="AC6" i="1"/>
  <c r="AB6" i="1"/>
  <c r="AA6" i="1"/>
  <c r="Z6" i="1"/>
  <c r="Y6" i="1"/>
  <c r="X6" i="1"/>
  <c r="H6" i="1" s="1"/>
  <c r="AK23" i="1"/>
  <c r="AG23" i="1"/>
  <c r="AF23" i="1"/>
  <c r="AE23" i="1"/>
  <c r="AD23" i="1"/>
  <c r="AC23" i="1"/>
  <c r="AB23" i="1"/>
  <c r="AA23" i="1"/>
  <c r="Z23" i="1"/>
  <c r="Y23" i="1"/>
  <c r="X23" i="1"/>
  <c r="H23" i="1" s="1"/>
  <c r="AK43" i="1"/>
  <c r="AG43" i="1"/>
  <c r="AF43" i="1"/>
  <c r="AE43" i="1"/>
  <c r="AD43" i="1"/>
  <c r="AC43" i="1"/>
  <c r="AB43" i="1"/>
  <c r="AA43" i="1"/>
  <c r="Z43" i="1"/>
  <c r="Y43" i="1"/>
  <c r="X43" i="1"/>
  <c r="H43" i="1" s="1"/>
  <c r="AK44" i="1"/>
  <c r="AK36" i="1"/>
  <c r="AK22" i="1"/>
  <c r="AK25" i="1"/>
  <c r="AK21" i="1"/>
  <c r="AK41" i="1"/>
  <c r="AK13" i="1"/>
  <c r="AK9" i="1"/>
  <c r="C9" i="1" s="1"/>
  <c r="AD8" i="1"/>
  <c r="AE8" i="1"/>
  <c r="AF8" i="1"/>
  <c r="AG8" i="1"/>
  <c r="AD7" i="1"/>
  <c r="AE7" i="1"/>
  <c r="AF7" i="1"/>
  <c r="AG7" i="1"/>
  <c r="AD24" i="1"/>
  <c r="AE24" i="1"/>
  <c r="AF24" i="1"/>
  <c r="AG24" i="1"/>
  <c r="AD34" i="1"/>
  <c r="AE34" i="1"/>
  <c r="AF34" i="1"/>
  <c r="AG34" i="1"/>
  <c r="AD11" i="1"/>
  <c r="AE11" i="1"/>
  <c r="AF11" i="1"/>
  <c r="AG11" i="1"/>
  <c r="AD10" i="1"/>
  <c r="AE10" i="1"/>
  <c r="AF10" i="1"/>
  <c r="AG10" i="1"/>
  <c r="AD33" i="1"/>
  <c r="AE33" i="1"/>
  <c r="AF33" i="1"/>
  <c r="AG33" i="1"/>
  <c r="AD30" i="1"/>
  <c r="AE30" i="1"/>
  <c r="AF30" i="1"/>
  <c r="AG30" i="1"/>
  <c r="AD44" i="1"/>
  <c r="AE44" i="1"/>
  <c r="AF44" i="1"/>
  <c r="AG44" i="1"/>
  <c r="AD36" i="1"/>
  <c r="AE36" i="1"/>
  <c r="AF36" i="1"/>
  <c r="AG36" i="1"/>
  <c r="AD22" i="1"/>
  <c r="AE22" i="1"/>
  <c r="AF22" i="1"/>
  <c r="AG22" i="1"/>
  <c r="AD25" i="1"/>
  <c r="AE25" i="1"/>
  <c r="AF25" i="1"/>
  <c r="AG25" i="1"/>
  <c r="AD21" i="1"/>
  <c r="AE21" i="1"/>
  <c r="AF21" i="1"/>
  <c r="AG21" i="1"/>
  <c r="AD41" i="1"/>
  <c r="AE41" i="1"/>
  <c r="AF41" i="1"/>
  <c r="AG41" i="1"/>
  <c r="AD13" i="1"/>
  <c r="AE13" i="1"/>
  <c r="AF13" i="1"/>
  <c r="AG13" i="1"/>
  <c r="AD9" i="1"/>
  <c r="AE9" i="1"/>
  <c r="AF9" i="1"/>
  <c r="AG9" i="1"/>
  <c r="AD5" i="1"/>
  <c r="AE5" i="1"/>
  <c r="AF5" i="1"/>
  <c r="AG5" i="1"/>
  <c r="Y8" i="1"/>
  <c r="Y7" i="1"/>
  <c r="Y24" i="1"/>
  <c r="Y34" i="1"/>
  <c r="Y11" i="1"/>
  <c r="Y10" i="1"/>
  <c r="Y33" i="1"/>
  <c r="Y30" i="1"/>
  <c r="Y44" i="1"/>
  <c r="Y36" i="1"/>
  <c r="Y22" i="1"/>
  <c r="Y25" i="1"/>
  <c r="Y21" i="1"/>
  <c r="Y41" i="1"/>
  <c r="Y13" i="1"/>
  <c r="Y9" i="1"/>
  <c r="Y5" i="1"/>
  <c r="J31" i="1" l="1"/>
  <c r="L31" i="1" s="1"/>
  <c r="J14" i="1"/>
  <c r="L14" i="1" s="1"/>
  <c r="K45" i="1"/>
  <c r="L45" i="1" s="1"/>
  <c r="J27" i="1"/>
  <c r="K27" i="1"/>
  <c r="J19" i="1"/>
  <c r="K19" i="1"/>
  <c r="K16" i="1"/>
  <c r="J16" i="1"/>
  <c r="J32" i="1"/>
  <c r="K32" i="1"/>
  <c r="J12" i="1"/>
  <c r="K12" i="1"/>
  <c r="J17" i="1"/>
  <c r="K17" i="1"/>
  <c r="K37" i="1"/>
  <c r="J37" i="1"/>
  <c r="K15" i="1"/>
  <c r="J15" i="1"/>
  <c r="J35" i="1"/>
  <c r="K35" i="1"/>
  <c r="K29" i="1"/>
  <c r="J29" i="1"/>
  <c r="K20" i="1"/>
  <c r="J20" i="1"/>
  <c r="K42" i="1"/>
  <c r="L42" i="1" s="1"/>
  <c r="W38" i="1"/>
  <c r="G38" i="1" s="1"/>
  <c r="K38" i="1" s="1"/>
  <c r="W18" i="1"/>
  <c r="G18" i="1" s="1"/>
  <c r="K18" i="1" s="1"/>
  <c r="W28" i="1"/>
  <c r="G28" i="1" s="1"/>
  <c r="W6" i="1"/>
  <c r="G6" i="1" s="1"/>
  <c r="J6" i="1" s="1"/>
  <c r="W43" i="1"/>
  <c r="G43" i="1" s="1"/>
  <c r="K43" i="1" s="1"/>
  <c r="W23" i="1"/>
  <c r="G23" i="1" s="1"/>
  <c r="J23" i="1" s="1"/>
  <c r="W26" i="1"/>
  <c r="G26" i="1" s="1"/>
  <c r="W40" i="1"/>
  <c r="G40" i="1" s="1"/>
  <c r="W39" i="1"/>
  <c r="G39" i="1" s="1"/>
  <c r="AK8" i="1"/>
  <c r="C8" i="1" s="1"/>
  <c r="AK7" i="1"/>
  <c r="C7" i="1" s="1"/>
  <c r="AK24" i="1"/>
  <c r="AK34" i="1"/>
  <c r="AK11" i="1"/>
  <c r="C11" i="1" s="1"/>
  <c r="AK10" i="1"/>
  <c r="C10" i="1" s="1"/>
  <c r="AK33" i="1"/>
  <c r="AK30" i="1"/>
  <c r="AK5" i="1"/>
  <c r="C5" i="1" s="1"/>
  <c r="X8" i="1"/>
  <c r="H8" i="1" s="1"/>
  <c r="X7" i="1"/>
  <c r="H7" i="1" s="1"/>
  <c r="X24" i="1"/>
  <c r="H24" i="1" s="1"/>
  <c r="X34" i="1"/>
  <c r="H34" i="1" s="1"/>
  <c r="X11" i="1"/>
  <c r="H11" i="1" s="1"/>
  <c r="X10" i="1"/>
  <c r="H10" i="1" s="1"/>
  <c r="X33" i="1"/>
  <c r="H33" i="1" s="1"/>
  <c r="X30" i="1"/>
  <c r="H30" i="1" s="1"/>
  <c r="X44" i="1"/>
  <c r="H44" i="1" s="1"/>
  <c r="X36" i="1"/>
  <c r="H36" i="1" s="1"/>
  <c r="X22" i="1"/>
  <c r="H22" i="1" s="1"/>
  <c r="X25" i="1"/>
  <c r="H25" i="1" s="1"/>
  <c r="X21" i="1"/>
  <c r="H21" i="1" s="1"/>
  <c r="X41" i="1"/>
  <c r="H41" i="1" s="1"/>
  <c r="X13" i="1"/>
  <c r="H13" i="1" s="1"/>
  <c r="X9" i="1"/>
  <c r="H9" i="1" s="1"/>
  <c r="X5" i="1"/>
  <c r="H5" i="1" s="1"/>
  <c r="Z36" i="1"/>
  <c r="AA36" i="1"/>
  <c r="AB36" i="1"/>
  <c r="AC36" i="1"/>
  <c r="Z22" i="1"/>
  <c r="AA22" i="1"/>
  <c r="AB22" i="1"/>
  <c r="AC22" i="1"/>
  <c r="Z25" i="1"/>
  <c r="AA25" i="1"/>
  <c r="AB25" i="1"/>
  <c r="AC25" i="1"/>
  <c r="Z21" i="1"/>
  <c r="AA21" i="1"/>
  <c r="AB21" i="1"/>
  <c r="AC21" i="1"/>
  <c r="Z41" i="1"/>
  <c r="AA41" i="1"/>
  <c r="AB41" i="1"/>
  <c r="AC41" i="1"/>
  <c r="Z13" i="1"/>
  <c r="AA13" i="1"/>
  <c r="AB13" i="1"/>
  <c r="AC13" i="1"/>
  <c r="Z9" i="1"/>
  <c r="AA9" i="1"/>
  <c r="AB9" i="1"/>
  <c r="AC9" i="1"/>
  <c r="AA5" i="1"/>
  <c r="AB5" i="1"/>
  <c r="AC5" i="1"/>
  <c r="AA8" i="1"/>
  <c r="AB8" i="1"/>
  <c r="AC8" i="1"/>
  <c r="AA7" i="1"/>
  <c r="AB7" i="1"/>
  <c r="AC7" i="1"/>
  <c r="AA24" i="1"/>
  <c r="AB24" i="1"/>
  <c r="AC24" i="1"/>
  <c r="AA34" i="1"/>
  <c r="AB34" i="1"/>
  <c r="AC34" i="1"/>
  <c r="AA11" i="1"/>
  <c r="AB11" i="1"/>
  <c r="AC11" i="1"/>
  <c r="AA10" i="1"/>
  <c r="AB10" i="1"/>
  <c r="AC10" i="1"/>
  <c r="AA33" i="1"/>
  <c r="AB33" i="1"/>
  <c r="AC33" i="1"/>
  <c r="AA30" i="1"/>
  <c r="AB30" i="1"/>
  <c r="AC30" i="1"/>
  <c r="AA44" i="1"/>
  <c r="AB44" i="1"/>
  <c r="AC44" i="1"/>
  <c r="Z8" i="1"/>
  <c r="Z7" i="1"/>
  <c r="Z24" i="1"/>
  <c r="Z34" i="1"/>
  <c r="Z11" i="1"/>
  <c r="Z10" i="1"/>
  <c r="Z33" i="1"/>
  <c r="Z30" i="1"/>
  <c r="Z44" i="1"/>
  <c r="Z5" i="1"/>
  <c r="J43" i="1" l="1"/>
  <c r="L43" i="1" s="1"/>
  <c r="J18" i="1"/>
  <c r="L20" i="1"/>
  <c r="L29" i="1"/>
  <c r="L15" i="1"/>
  <c r="L37" i="1"/>
  <c r="L16" i="1"/>
  <c r="L19" i="1"/>
  <c r="L27" i="1"/>
  <c r="K40" i="1"/>
  <c r="J40" i="1"/>
  <c r="J39" i="1"/>
  <c r="K39" i="1"/>
  <c r="K26" i="1"/>
  <c r="J26" i="1"/>
  <c r="L35" i="1"/>
  <c r="L17" i="1"/>
  <c r="L12" i="1"/>
  <c r="L32" i="1"/>
  <c r="J28" i="1"/>
  <c r="K28" i="1"/>
  <c r="K23" i="1"/>
  <c r="L23" i="1" s="1"/>
  <c r="J38" i="1"/>
  <c r="L38" i="1" s="1"/>
  <c r="K6" i="1"/>
  <c r="L6" i="1" s="1"/>
  <c r="W44" i="1"/>
  <c r="G44" i="1" s="1"/>
  <c r="K44" i="1" s="1"/>
  <c r="W33" i="1"/>
  <c r="G33" i="1" s="1"/>
  <c r="K33" i="1" s="1"/>
  <c r="W34" i="1"/>
  <c r="G34" i="1" s="1"/>
  <c r="W30" i="1"/>
  <c r="G30" i="1" s="1"/>
  <c r="K30" i="1" s="1"/>
  <c r="W11" i="1"/>
  <c r="G11" i="1" s="1"/>
  <c r="W24" i="1"/>
  <c r="G24" i="1" s="1"/>
  <c r="W8" i="1"/>
  <c r="G8" i="1" s="1"/>
  <c r="W10" i="1"/>
  <c r="G10" i="1" s="1"/>
  <c r="W7" i="1"/>
  <c r="G7" i="1" s="1"/>
  <c r="L18" i="1"/>
  <c r="W5" i="1"/>
  <c r="G5" i="1" s="1"/>
  <c r="W9" i="1"/>
  <c r="G9" i="1" s="1"/>
  <c r="W13" i="1"/>
  <c r="G13" i="1" s="1"/>
  <c r="W41" i="1"/>
  <c r="G41" i="1" s="1"/>
  <c r="K41" i="1" s="1"/>
  <c r="W21" i="1"/>
  <c r="G21" i="1" s="1"/>
  <c r="K21" i="1" s="1"/>
  <c r="W25" i="1"/>
  <c r="G25" i="1" s="1"/>
  <c r="K25" i="1" s="1"/>
  <c r="W22" i="1"/>
  <c r="G22" i="1" s="1"/>
  <c r="K22" i="1" s="1"/>
  <c r="W36" i="1"/>
  <c r="G36" i="1" s="1"/>
  <c r="K36" i="1" s="1"/>
  <c r="L26" i="1" l="1"/>
  <c r="L40" i="1"/>
  <c r="L39" i="1"/>
  <c r="L28" i="1"/>
  <c r="J21" i="1"/>
  <c r="L21" i="1" s="1"/>
  <c r="K13" i="1"/>
  <c r="J13" i="1"/>
  <c r="K8" i="1"/>
  <c r="J8" i="1"/>
  <c r="K5" i="1"/>
  <c r="J5" i="1"/>
  <c r="J36" i="1"/>
  <c r="L36" i="1" s="1"/>
  <c r="J22" i="1"/>
  <c r="L22" i="1" s="1"/>
  <c r="J41" i="1"/>
  <c r="L41" i="1" s="1"/>
  <c r="J25" i="1"/>
  <c r="L25" i="1" s="1"/>
  <c r="J7" i="1"/>
  <c r="K7" i="1"/>
  <c r="J10" i="1"/>
  <c r="K10" i="1"/>
  <c r="J11" i="1"/>
  <c r="K11" i="1"/>
  <c r="J30" i="1"/>
  <c r="J34" i="1"/>
  <c r="K34" i="1"/>
  <c r="J33" i="1"/>
  <c r="J24" i="1"/>
  <c r="K24" i="1"/>
  <c r="J44" i="1"/>
  <c r="K9" i="1"/>
  <c r="J9" i="1"/>
  <c r="L30" i="1" l="1"/>
  <c r="L13" i="1"/>
  <c r="L44" i="1"/>
  <c r="L9" i="1"/>
  <c r="L34" i="1" l="1"/>
  <c r="L33" i="1"/>
  <c r="L10" i="1"/>
  <c r="L11" i="1"/>
  <c r="L24" i="1"/>
  <c r="L7" i="1" l="1"/>
  <c r="L8" i="1"/>
  <c r="L5" i="1"/>
</calcChain>
</file>

<file path=xl/sharedStrings.xml><?xml version="1.0" encoding="utf-8"?>
<sst xmlns="http://schemas.openxmlformats.org/spreadsheetml/2006/main" count="167" uniqueCount="97">
  <si>
    <t>Afstand</t>
  </si>
  <si>
    <t>Geroeide tijd:</t>
  </si>
  <si>
    <t>omgerekende tijd heat 1</t>
  </si>
  <si>
    <t>omgerekende tijd heat 2</t>
  </si>
  <si>
    <t>J16</t>
  </si>
  <si>
    <t>M14</t>
  </si>
  <si>
    <t>J14</t>
  </si>
  <si>
    <t>Boottype</t>
  </si>
  <si>
    <t>4x+</t>
  </si>
  <si>
    <t>Categorie roeiers</t>
  </si>
  <si>
    <t>M12</t>
  </si>
  <si>
    <t>M13</t>
  </si>
  <si>
    <t>M10</t>
  </si>
  <si>
    <t>M11</t>
  </si>
  <si>
    <t>M15</t>
  </si>
  <si>
    <t>M16</t>
  </si>
  <si>
    <t>M17</t>
  </si>
  <si>
    <t>M18</t>
  </si>
  <si>
    <t>J10</t>
  </si>
  <si>
    <t>J11</t>
  </si>
  <si>
    <t>J12</t>
  </si>
  <si>
    <t>J13</t>
  </si>
  <si>
    <t>J15</t>
  </si>
  <si>
    <t>J17</t>
  </si>
  <si>
    <t>J18</t>
  </si>
  <si>
    <t>C2x</t>
  </si>
  <si>
    <t>C2x+</t>
  </si>
  <si>
    <t>C4x+</t>
  </si>
  <si>
    <t>1x</t>
  </si>
  <si>
    <t>2x</t>
  </si>
  <si>
    <t>man</t>
  </si>
  <si>
    <t>vrouw</t>
  </si>
  <si>
    <t>19-20</t>
  </si>
  <si>
    <t>21-23</t>
  </si>
  <si>
    <t>24-27</t>
  </si>
  <si>
    <t>28-36</t>
  </si>
  <si>
    <t>37-43</t>
  </si>
  <si>
    <t>44-50</t>
  </si>
  <si>
    <t>51-55</t>
  </si>
  <si>
    <t>56-60</t>
  </si>
  <si>
    <t>61-65</t>
  </si>
  <si>
    <t>66-70</t>
  </si>
  <si>
    <t>71-75</t>
  </si>
  <si>
    <t>76-80</t>
  </si>
  <si>
    <t>81-85</t>
  </si>
  <si>
    <t>leeftijds klasse</t>
  </si>
  <si>
    <t>8+</t>
  </si>
  <si>
    <t>8x+</t>
  </si>
  <si>
    <t>4x</t>
  </si>
  <si>
    <t>4+</t>
  </si>
  <si>
    <t>4-</t>
  </si>
  <si>
    <t>2+</t>
  </si>
  <si>
    <t>2-</t>
  </si>
  <si>
    <t>C4+</t>
  </si>
  <si>
    <t>C4x</t>
  </si>
  <si>
    <t>Zee4</t>
  </si>
  <si>
    <t>C3x+</t>
  </si>
  <si>
    <t>C3x</t>
  </si>
  <si>
    <t>C2+</t>
  </si>
  <si>
    <t>C1x</t>
  </si>
  <si>
    <t>W2x+</t>
  </si>
  <si>
    <t>Leeftijd + geslacht van de roeiers</t>
  </si>
  <si>
    <t>Totaal leeftijds correctie</t>
  </si>
  <si>
    <t>Correctie factor boottype</t>
  </si>
  <si>
    <t>Uitslag: Gecorrigeerd en omgerekend naar 500m</t>
  </si>
  <si>
    <t>Aantal roeiers</t>
  </si>
  <si>
    <t>Correctiefactor per roeier</t>
  </si>
  <si>
    <t>Boot factor</t>
  </si>
  <si>
    <t>Boot type</t>
  </si>
  <si>
    <t>Roeier factor</t>
  </si>
  <si>
    <t>Boot correctie</t>
  </si>
  <si>
    <t>TOTAAL TIJD</t>
  </si>
  <si>
    <t>Correctie factoren RV De Maas</t>
  </si>
  <si>
    <t>Leeftijden</t>
  </si>
  <si>
    <t>Boten</t>
  </si>
  <si>
    <t>Hemus correctiefactoren</t>
  </si>
  <si>
    <t>Starttijd</t>
  </si>
  <si>
    <t>Finishtijd</t>
  </si>
  <si>
    <t>Rekenhulp voor berekenen geroeide tijden:</t>
  </si>
  <si>
    <t>Heat 1 - 
Geroeide tijd</t>
  </si>
  <si>
    <t>Heat 2 - 
Geroeide tijd</t>
  </si>
  <si>
    <t>M19</t>
  </si>
  <si>
    <t>J19</t>
  </si>
  <si>
    <t>Heat 1
(kort)
(Tot 14 jaar)</t>
  </si>
  <si>
    <t>Heat 1
LANG</t>
  </si>
  <si>
    <t xml:space="preserve">Correctie factor </t>
  </si>
  <si>
    <t>Heat 2
LANG</t>
  </si>
  <si>
    <t>j19</t>
  </si>
  <si>
    <t>1 - Eemnesse tijgerinnen</t>
  </si>
  <si>
    <t>2 - Hemus Superclowns</t>
  </si>
  <si>
    <t>3 - Hemus Delirium</t>
  </si>
  <si>
    <t>4 - Hemus ongetemde leeuwen</t>
  </si>
  <si>
    <t>5 - Hemus defibrillatus</t>
  </si>
  <si>
    <t>6 - Tromp clowns van Hilversum</t>
  </si>
  <si>
    <t>7 - Hemus roarsome tigers</t>
  </si>
  <si>
    <t>Scull</t>
  </si>
  <si>
    <t>Boord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</si>
</sst>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mm:ss.0;@"/>
    <numFmt numFmtId="165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0" xfId="1" applyNumberFormat="1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/>
    <xf numFmtId="0" fontId="7" fillId="0" borderId="16" xfId="0" applyFont="1" applyBorder="1" applyAlignment="1">
      <alignment horizontal="center" wrapText="1"/>
    </xf>
    <xf numFmtId="0" fontId="4" fillId="0" borderId="0" xfId="0" quotePrefix="1" applyFont="1"/>
    <xf numFmtId="0" fontId="4" fillId="3" borderId="0" xfId="0" applyFont="1" applyFill="1"/>
    <xf numFmtId="47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5" borderId="1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7" fontId="4" fillId="0" borderId="6" xfId="0" applyNumberFormat="1" applyFont="1" applyBorder="1"/>
    <xf numFmtId="164" fontId="10" fillId="3" borderId="6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47" fontId="4" fillId="0" borderId="0" xfId="0" applyNumberFormat="1" applyFont="1"/>
    <xf numFmtId="0" fontId="4" fillId="3" borderId="12" xfId="0" applyFont="1" applyFill="1" applyBorder="1" applyAlignment="1">
      <alignment horizontal="center"/>
    </xf>
    <xf numFmtId="164" fontId="11" fillId="4" borderId="15" xfId="0" applyNumberFormat="1" applyFont="1" applyFill="1" applyBorder="1" applyAlignment="1">
      <alignment horizontal="center"/>
    </xf>
    <xf numFmtId="164" fontId="10" fillId="5" borderId="9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164" fontId="11" fillId="4" borderId="25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10" fillId="5" borderId="26" xfId="0" applyNumberFormat="1" applyFont="1" applyFill="1" applyBorder="1" applyAlignment="1">
      <alignment horizontal="center"/>
    </xf>
    <xf numFmtId="164" fontId="10" fillId="5" borderId="27" xfId="0" applyNumberFormat="1" applyFont="1" applyFill="1" applyBorder="1" applyAlignment="1">
      <alignment horizontal="center"/>
    </xf>
    <xf numFmtId="164" fontId="10" fillId="5" borderId="20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/>
    </xf>
    <xf numFmtId="164" fontId="10" fillId="3" borderId="27" xfId="0" applyNumberFormat="1" applyFont="1" applyFill="1" applyBorder="1" applyAlignment="1">
      <alignment horizontal="center"/>
    </xf>
    <xf numFmtId="0" fontId="4" fillId="0" borderId="27" xfId="0" applyFont="1" applyBorder="1"/>
    <xf numFmtId="164" fontId="10" fillId="3" borderId="28" xfId="0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2</xdr:row>
      <xdr:rowOff>38100</xdr:rowOff>
    </xdr:from>
    <xdr:to>
      <xdr:col>16</xdr:col>
      <xdr:colOff>456839</xdr:colOff>
      <xdr:row>23</xdr:row>
      <xdr:rowOff>9029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527B929-0710-4675-AC58-721485513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533400"/>
          <a:ext cx="2885714" cy="3971429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21</xdr:col>
      <xdr:colOff>85409</xdr:colOff>
      <xdr:row>26</xdr:row>
      <xdr:rowOff>104190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B3A4C24-4323-4DBE-910C-159BCBD5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495300"/>
          <a:ext cx="2523809" cy="4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79C8-F910-4C3C-B82B-600F3FEF24E2}">
  <sheetPr>
    <pageSetUpPr fitToPage="1"/>
  </sheetPr>
  <dimension ref="A1:AO65"/>
  <sheetViews>
    <sheetView showGridLines="0" tabSelected="1" zoomScale="110" zoomScaleNormal="110" workbookViewId="0">
      <selection activeCell="A5" sqref="A5"/>
    </sheetView>
  </sheetViews>
  <sheetFormatPr defaultRowHeight="11.25" outlineLevelCol="1" x14ac:dyDescent="0.2"/>
  <cols>
    <col min="1" max="1" width="23.5703125" style="7" bestFit="1" customWidth="1"/>
    <col min="2" max="2" width="6" style="7" bestFit="1" customWidth="1"/>
    <col min="3" max="3" width="6.140625" style="7" bestFit="1" customWidth="1"/>
    <col min="4" max="4" width="14" style="7" hidden="1" customWidth="1"/>
    <col min="5" max="5" width="6.140625" style="7" bestFit="1" customWidth="1"/>
    <col min="6" max="6" width="1.42578125" style="7" customWidth="1"/>
    <col min="7" max="8" width="7.7109375" style="10" customWidth="1"/>
    <col min="9" max="9" width="1.85546875" style="10" customWidth="1"/>
    <col min="10" max="12" width="10.42578125" style="10" customWidth="1"/>
    <col min="13" max="13" width="1" style="7" customWidth="1"/>
    <col min="14" max="17" width="7.85546875" style="7" hidden="1" customWidth="1"/>
    <col min="18" max="21" width="7.85546875" style="7" hidden="1" customWidth="1" outlineLevel="1"/>
    <col min="22" max="22" width="7.140625" style="7" bestFit="1" customWidth="1" collapsed="1"/>
    <col min="23" max="24" width="7.85546875" style="7" hidden="1" customWidth="1" outlineLevel="1"/>
    <col min="25" max="25" width="9.140625" style="14" hidden="1" customWidth="1" outlineLevel="1"/>
    <col min="26" max="33" width="9.140625" style="7" hidden="1" customWidth="1" outlineLevel="1"/>
    <col min="34" max="34" width="1.140625" style="7" customWidth="1" collapsed="1"/>
    <col min="35" max="36" width="8.42578125" style="14" customWidth="1"/>
    <col min="37" max="37" width="9.85546875" style="7" bestFit="1" customWidth="1"/>
    <col min="38" max="38" width="1.140625" style="7" customWidth="1"/>
    <col min="39" max="40" width="8.42578125" style="7" customWidth="1"/>
    <col min="41" max="41" width="9.85546875" style="7" bestFit="1" customWidth="1"/>
    <col min="42" max="44" width="9.140625" style="7" customWidth="1"/>
    <col min="45" max="16384" width="9.140625" style="7"/>
  </cols>
  <sheetData>
    <row r="1" spans="1:41" ht="13.5" customHeight="1" thickBot="1" x14ac:dyDescent="0.25">
      <c r="C1" s="8"/>
      <c r="G1" s="9"/>
      <c r="J1" s="11"/>
      <c r="K1" s="12"/>
      <c r="L1" s="13"/>
    </row>
    <row r="2" spans="1:41" s="15" customFormat="1" ht="45" customHeight="1" x14ac:dyDescent="0.2">
      <c r="C2" s="16" t="s">
        <v>84</v>
      </c>
      <c r="D2" s="16" t="s">
        <v>83</v>
      </c>
      <c r="E2" s="16" t="s">
        <v>86</v>
      </c>
      <c r="F2" s="7"/>
      <c r="G2" s="16" t="s">
        <v>85</v>
      </c>
      <c r="H2" s="16" t="s">
        <v>63</v>
      </c>
      <c r="I2" s="16"/>
      <c r="J2" s="17" t="s">
        <v>64</v>
      </c>
      <c r="K2" s="18"/>
      <c r="L2" s="19"/>
      <c r="N2" s="20" t="s">
        <v>61</v>
      </c>
      <c r="O2" s="21"/>
      <c r="P2" s="21"/>
      <c r="Q2" s="21"/>
      <c r="R2" s="21"/>
      <c r="S2" s="21"/>
      <c r="T2" s="21"/>
      <c r="U2" s="22"/>
      <c r="V2" s="23" t="s">
        <v>7</v>
      </c>
      <c r="W2" s="7"/>
      <c r="Y2" s="24"/>
      <c r="AH2" s="25"/>
      <c r="AI2" s="24"/>
      <c r="AJ2" s="24"/>
    </row>
    <row r="3" spans="1:41" s="15" customFormat="1" ht="12" thickBot="1" x14ac:dyDescent="0.25">
      <c r="B3" s="15" t="s">
        <v>0</v>
      </c>
      <c r="C3" s="26">
        <v>1000</v>
      </c>
      <c r="D3" s="26">
        <v>500</v>
      </c>
      <c r="E3" s="26">
        <v>1000</v>
      </c>
      <c r="F3" s="7"/>
      <c r="G3" s="9"/>
      <c r="J3" s="25"/>
      <c r="K3" s="27"/>
      <c r="L3" s="28"/>
      <c r="N3" s="25"/>
      <c r="O3" s="27"/>
      <c r="P3" s="27"/>
      <c r="Q3" s="27"/>
      <c r="R3" s="27"/>
      <c r="S3" s="27"/>
      <c r="T3" s="27"/>
      <c r="U3" s="28"/>
      <c r="V3" s="29"/>
      <c r="W3" s="30" t="s">
        <v>62</v>
      </c>
      <c r="X3" s="30" t="s">
        <v>70</v>
      </c>
      <c r="Y3" s="24"/>
      <c r="AH3" s="25"/>
      <c r="AI3" s="31" t="s">
        <v>78</v>
      </c>
      <c r="AJ3" s="24"/>
      <c r="AM3" s="31" t="s">
        <v>78</v>
      </c>
    </row>
    <row r="4" spans="1:41" ht="32.25" customHeight="1" thickBot="1" x14ac:dyDescent="0.25">
      <c r="B4" s="15"/>
      <c r="C4" s="32" t="s">
        <v>1</v>
      </c>
      <c r="D4" s="32"/>
      <c r="E4" s="32"/>
      <c r="G4" s="9"/>
      <c r="J4" s="33" t="s">
        <v>2</v>
      </c>
      <c r="K4" s="34" t="s">
        <v>3</v>
      </c>
      <c r="L4" s="35" t="s">
        <v>71</v>
      </c>
      <c r="N4" s="36"/>
      <c r="O4" s="37"/>
      <c r="P4" s="37"/>
      <c r="Q4" s="37"/>
      <c r="R4" s="37"/>
      <c r="S4" s="37"/>
      <c r="T4" s="37"/>
      <c r="U4" s="38"/>
      <c r="V4" s="39"/>
      <c r="W4" s="30"/>
      <c r="X4" s="30"/>
      <c r="Y4" s="40" t="s">
        <v>65</v>
      </c>
      <c r="Z4" s="41" t="s">
        <v>66</v>
      </c>
      <c r="AA4" s="42"/>
      <c r="AB4" s="42"/>
      <c r="AC4" s="42"/>
      <c r="AD4" s="42"/>
      <c r="AE4" s="42"/>
      <c r="AF4" s="42"/>
      <c r="AG4" s="42"/>
      <c r="AH4" s="43"/>
      <c r="AI4" s="77" t="s">
        <v>76</v>
      </c>
      <c r="AJ4" s="77" t="s">
        <v>77</v>
      </c>
      <c r="AK4" s="44" t="s">
        <v>79</v>
      </c>
      <c r="AM4" s="77" t="s">
        <v>76</v>
      </c>
      <c r="AN4" s="77" t="s">
        <v>77</v>
      </c>
      <c r="AO4" s="44" t="s">
        <v>80</v>
      </c>
    </row>
    <row r="5" spans="1:41" x14ac:dyDescent="0.2">
      <c r="A5" s="45" t="s">
        <v>94</v>
      </c>
      <c r="B5" s="46" t="s">
        <v>96</v>
      </c>
      <c r="C5" s="47">
        <f t="shared" ref="C5:C11" si="0">AK5</f>
        <v>2.5843750000000137E-3</v>
      </c>
      <c r="D5" s="47"/>
      <c r="E5" s="47">
        <f t="shared" ref="E5:E11" si="1">AO5</f>
        <v>2.9569444444444426E-3</v>
      </c>
      <c r="G5" s="48">
        <f t="shared" ref="G5:H11" si="2">W5</f>
        <v>1</v>
      </c>
      <c r="H5" s="48">
        <f t="shared" si="2"/>
        <v>1.23</v>
      </c>
      <c r="I5" s="49"/>
      <c r="J5" s="50">
        <f t="shared" ref="J5:J11" si="3">IFERROR((500/$C$3*C5+500/$D$3*D5)*G5*H5,"")</f>
        <v>1.5893906250000083E-3</v>
      </c>
      <c r="K5" s="51">
        <f t="shared" ref="K5:K11" si="4">IFERROR(500/$E$3*E5*G5*H5,"")</f>
        <v>1.8185208333333321E-3</v>
      </c>
      <c r="L5" s="52">
        <f t="shared" ref="L5:L11" si="5">SUM(J5:K5)</f>
        <v>3.4079114583333405E-3</v>
      </c>
      <c r="N5" s="53" t="s">
        <v>87</v>
      </c>
      <c r="O5" s="54" t="s">
        <v>87</v>
      </c>
      <c r="P5" s="54" t="s">
        <v>87</v>
      </c>
      <c r="Q5" s="54" t="s">
        <v>87</v>
      </c>
      <c r="R5" s="55" t="s">
        <v>87</v>
      </c>
      <c r="S5" s="55" t="s">
        <v>87</v>
      </c>
      <c r="T5" s="55" t="s">
        <v>87</v>
      </c>
      <c r="U5" s="56" t="s">
        <v>87</v>
      </c>
      <c r="V5" s="57" t="s">
        <v>46</v>
      </c>
      <c r="W5" s="58">
        <f t="shared" ref="W5:W11" si="6">SUM(Z5:AG5)/Y5</f>
        <v>1</v>
      </c>
      <c r="X5" s="59">
        <f>VLOOKUP(V5,Masterdata!$E:$F,2,0)</f>
        <v>1.23</v>
      </c>
      <c r="Y5" s="14">
        <f t="shared" ref="Y5:Y11" si="7">COUNTA(N5:U5)</f>
        <v>8</v>
      </c>
      <c r="Z5" s="7">
        <f>IFERROR(VLOOKUP(N5,Masterdata!$B:$C,2,0),0)</f>
        <v>1</v>
      </c>
      <c r="AA5" s="7">
        <f>IFERROR(VLOOKUP(O5,Masterdata!$B:$C,2,0),0)</f>
        <v>1</v>
      </c>
      <c r="AB5" s="7">
        <f>IFERROR(VLOOKUP(P5,Masterdata!$B:$C,2,0),0)</f>
        <v>1</v>
      </c>
      <c r="AC5" s="7">
        <f>IFERROR(VLOOKUP(Q5,Masterdata!$B:$C,2,0),0)</f>
        <v>1</v>
      </c>
      <c r="AD5" s="7">
        <f>IFERROR(VLOOKUP(R5,Masterdata!$B:$C,2,0),0)</f>
        <v>1</v>
      </c>
      <c r="AE5" s="7">
        <f>IFERROR(VLOOKUP(S5,Masterdata!$B:$C,2,0),0)</f>
        <v>1</v>
      </c>
      <c r="AF5" s="7">
        <f>IFERROR(VLOOKUP(T5,Masterdata!$B:$C,2,0),0)</f>
        <v>1</v>
      </c>
      <c r="AG5" s="7">
        <f>IFERROR(VLOOKUP(U5,Masterdata!$B:$C,2,0),0)</f>
        <v>1</v>
      </c>
      <c r="AH5" s="43"/>
      <c r="AI5" s="60">
        <v>6.4083796296296291E-2</v>
      </c>
      <c r="AJ5" s="61">
        <v>6.6668171296296305E-2</v>
      </c>
      <c r="AK5" s="62">
        <f t="shared" ref="AK5:AK11" si="8">AJ5-AI5</f>
        <v>2.5843750000000137E-3</v>
      </c>
      <c r="AM5" s="60">
        <v>8.2677546296296298E-2</v>
      </c>
      <c r="AN5" s="61">
        <v>8.563449074074074E-2</v>
      </c>
      <c r="AO5" s="62">
        <f t="shared" ref="AO5:AO11" si="9">AN5-AM5</f>
        <v>2.9569444444444426E-3</v>
      </c>
    </row>
    <row r="6" spans="1:41" x14ac:dyDescent="0.2">
      <c r="A6" s="45" t="s">
        <v>90</v>
      </c>
      <c r="B6" s="46" t="s">
        <v>95</v>
      </c>
      <c r="C6" s="47">
        <f t="shared" si="0"/>
        <v>2.7145833333333258E-3</v>
      </c>
      <c r="D6" s="47"/>
      <c r="E6" s="47">
        <f t="shared" si="1"/>
        <v>2.8532407407407534E-3</v>
      </c>
      <c r="G6" s="48">
        <f t="shared" si="2"/>
        <v>1</v>
      </c>
      <c r="H6" s="48">
        <f t="shared" si="2"/>
        <v>1.25</v>
      </c>
      <c r="I6" s="49"/>
      <c r="J6" s="50">
        <f t="shared" si="3"/>
        <v>1.6966145833333286E-3</v>
      </c>
      <c r="K6" s="51">
        <f t="shared" si="4"/>
        <v>1.7832754629629709E-3</v>
      </c>
      <c r="L6" s="52">
        <f t="shared" si="5"/>
        <v>3.4798900462962995E-3</v>
      </c>
      <c r="N6" s="53" t="s">
        <v>87</v>
      </c>
      <c r="O6" s="54" t="s">
        <v>87</v>
      </c>
      <c r="P6" s="54" t="s">
        <v>87</v>
      </c>
      <c r="Q6" s="54" t="s">
        <v>87</v>
      </c>
      <c r="R6" s="54" t="s">
        <v>87</v>
      </c>
      <c r="S6" s="54" t="s">
        <v>87</v>
      </c>
      <c r="T6" s="54" t="s">
        <v>87</v>
      </c>
      <c r="U6" s="63" t="s">
        <v>87</v>
      </c>
      <c r="V6" s="57" t="s">
        <v>47</v>
      </c>
      <c r="W6" s="58">
        <f t="shared" si="6"/>
        <v>1</v>
      </c>
      <c r="X6" s="59">
        <f>VLOOKUP(V6,Masterdata!$E:$F,2,0)</f>
        <v>1.25</v>
      </c>
      <c r="Y6" s="14">
        <f t="shared" si="7"/>
        <v>8</v>
      </c>
      <c r="Z6" s="7">
        <f>IFERROR(VLOOKUP(N6,Masterdata!$B:$C,2,0),0)</f>
        <v>1</v>
      </c>
      <c r="AA6" s="7">
        <f>IFERROR(VLOOKUP(O6,Masterdata!$B:$C,2,0),0)</f>
        <v>1</v>
      </c>
      <c r="AB6" s="7">
        <f>IFERROR(VLOOKUP(P6,Masterdata!$B:$C,2,0),0)</f>
        <v>1</v>
      </c>
      <c r="AC6" s="7">
        <f>IFERROR(VLOOKUP(Q6,Masterdata!$B:$C,2,0),0)</f>
        <v>1</v>
      </c>
      <c r="AD6" s="7">
        <f>IFERROR(VLOOKUP(R6,Masterdata!$B:$C,2,0),0)</f>
        <v>1</v>
      </c>
      <c r="AE6" s="7">
        <f>IFERROR(VLOOKUP(S6,Masterdata!$B:$C,2,0),0)</f>
        <v>1</v>
      </c>
      <c r="AF6" s="7">
        <f>IFERROR(VLOOKUP(T6,Masterdata!$B:$C,2,0),0)</f>
        <v>1</v>
      </c>
      <c r="AG6" s="7">
        <f>IFERROR(VLOOKUP(U6,Masterdata!$B:$C,2,0),0)</f>
        <v>1</v>
      </c>
      <c r="AH6" s="64"/>
      <c r="AI6" s="65">
        <v>6.2582523148148148E-2</v>
      </c>
      <c r="AJ6" s="66">
        <v>6.5297106481481473E-2</v>
      </c>
      <c r="AK6" s="67">
        <f t="shared" si="8"/>
        <v>2.7145833333333258E-3</v>
      </c>
      <c r="AM6" s="65">
        <v>8.1316435185185179E-2</v>
      </c>
      <c r="AN6" s="66">
        <v>8.4169675925925933E-2</v>
      </c>
      <c r="AO6" s="67">
        <f t="shared" si="9"/>
        <v>2.8532407407407534E-3</v>
      </c>
    </row>
    <row r="7" spans="1:41" x14ac:dyDescent="0.2">
      <c r="A7" s="45" t="s">
        <v>91</v>
      </c>
      <c r="B7" s="46" t="s">
        <v>96</v>
      </c>
      <c r="C7" s="47">
        <f t="shared" si="0"/>
        <v>2.8033564814814865E-3</v>
      </c>
      <c r="D7" s="47"/>
      <c r="E7" s="47">
        <f t="shared" si="1"/>
        <v>2.8791666666666688E-3</v>
      </c>
      <c r="G7" s="48">
        <f t="shared" si="2"/>
        <v>1</v>
      </c>
      <c r="H7" s="48">
        <f t="shared" si="2"/>
        <v>1.23</v>
      </c>
      <c r="I7" s="49"/>
      <c r="J7" s="50">
        <f t="shared" si="3"/>
        <v>1.7240642361111141E-3</v>
      </c>
      <c r="K7" s="51">
        <f t="shared" si="4"/>
        <v>1.7706875000000012E-3</v>
      </c>
      <c r="L7" s="52">
        <f t="shared" si="5"/>
        <v>3.4947517361111156E-3</v>
      </c>
      <c r="N7" s="53" t="s">
        <v>87</v>
      </c>
      <c r="O7" s="54" t="s">
        <v>87</v>
      </c>
      <c r="P7" s="54" t="s">
        <v>87</v>
      </c>
      <c r="Q7" s="54" t="s">
        <v>87</v>
      </c>
      <c r="R7" s="54" t="s">
        <v>87</v>
      </c>
      <c r="S7" s="54" t="s">
        <v>87</v>
      </c>
      <c r="T7" s="54" t="s">
        <v>87</v>
      </c>
      <c r="U7" s="63" t="s">
        <v>87</v>
      </c>
      <c r="V7" s="57" t="s">
        <v>46</v>
      </c>
      <c r="W7" s="58">
        <f t="shared" si="6"/>
        <v>1</v>
      </c>
      <c r="X7" s="59">
        <f>VLOOKUP(V7,Masterdata!$E:$F,2,0)</f>
        <v>1.23</v>
      </c>
      <c r="Y7" s="14">
        <f t="shared" si="7"/>
        <v>8</v>
      </c>
      <c r="Z7" s="7">
        <f>IFERROR(VLOOKUP(N7,Masterdata!$B:$C,2,0),0)</f>
        <v>1</v>
      </c>
      <c r="AA7" s="7">
        <f>IFERROR(VLOOKUP(O7,Masterdata!$B:$C,2,0),0)</f>
        <v>1</v>
      </c>
      <c r="AB7" s="7">
        <f>IFERROR(VLOOKUP(P7,Masterdata!$B:$C,2,0),0)</f>
        <v>1</v>
      </c>
      <c r="AC7" s="7">
        <f>IFERROR(VLOOKUP(Q7,Masterdata!$B:$C,2,0),0)</f>
        <v>1</v>
      </c>
      <c r="AD7" s="7">
        <f>IFERROR(VLOOKUP(R7,Masterdata!$B:$C,2,0),0)</f>
        <v>1</v>
      </c>
      <c r="AE7" s="7">
        <f>IFERROR(VLOOKUP(S7,Masterdata!$B:$C,2,0),0)</f>
        <v>1</v>
      </c>
      <c r="AF7" s="7">
        <f>IFERROR(VLOOKUP(T7,Masterdata!$B:$C,2,0),0)</f>
        <v>1</v>
      </c>
      <c r="AG7" s="7">
        <f>IFERROR(VLOOKUP(U7,Masterdata!$B:$C,2,0),0)</f>
        <v>1</v>
      </c>
      <c r="AH7" s="43"/>
      <c r="AI7" s="65">
        <v>4.0200810185185183E-2</v>
      </c>
      <c r="AJ7" s="66">
        <v>4.300416666666667E-2</v>
      </c>
      <c r="AK7" s="67">
        <f t="shared" si="8"/>
        <v>2.8033564814814865E-3</v>
      </c>
      <c r="AM7" s="65">
        <v>8.2677546296296298E-2</v>
      </c>
      <c r="AN7" s="66">
        <v>8.5556712962962966E-2</v>
      </c>
      <c r="AO7" s="67">
        <f t="shared" si="9"/>
        <v>2.8791666666666688E-3</v>
      </c>
    </row>
    <row r="8" spans="1:41" x14ac:dyDescent="0.2">
      <c r="A8" s="45" t="s">
        <v>89</v>
      </c>
      <c r="B8" s="46" t="s">
        <v>95</v>
      </c>
      <c r="C8" s="47">
        <f t="shared" si="0"/>
        <v>2.7674768518518578E-3</v>
      </c>
      <c r="D8" s="47"/>
      <c r="E8" s="47">
        <f t="shared" si="1"/>
        <v>2.9033564814814894E-3</v>
      </c>
      <c r="G8" s="48">
        <f t="shared" si="2"/>
        <v>1</v>
      </c>
      <c r="H8" s="48">
        <f t="shared" si="2"/>
        <v>1.25</v>
      </c>
      <c r="I8" s="49"/>
      <c r="J8" s="50">
        <f t="shared" si="3"/>
        <v>1.7296730324074111E-3</v>
      </c>
      <c r="K8" s="51">
        <f t="shared" si="4"/>
        <v>1.8145978009259309E-3</v>
      </c>
      <c r="L8" s="52">
        <f t="shared" si="5"/>
        <v>3.544270833333342E-3</v>
      </c>
      <c r="N8" s="53" t="s">
        <v>87</v>
      </c>
      <c r="O8" s="54" t="s">
        <v>87</v>
      </c>
      <c r="P8" s="54" t="s">
        <v>87</v>
      </c>
      <c r="Q8" s="54" t="s">
        <v>87</v>
      </c>
      <c r="R8" s="54" t="s">
        <v>87</v>
      </c>
      <c r="S8" s="54" t="s">
        <v>87</v>
      </c>
      <c r="T8" s="54" t="s">
        <v>87</v>
      </c>
      <c r="U8" s="63" t="s">
        <v>87</v>
      </c>
      <c r="V8" s="57" t="s">
        <v>47</v>
      </c>
      <c r="W8" s="58">
        <f t="shared" si="6"/>
        <v>1</v>
      </c>
      <c r="X8" s="59">
        <f>VLOOKUP(V8,Masterdata!$E:$F,2,0)</f>
        <v>1.25</v>
      </c>
      <c r="Y8" s="14">
        <f t="shared" si="7"/>
        <v>8</v>
      </c>
      <c r="Z8" s="7">
        <f>IFERROR(VLOOKUP(N8,Masterdata!$B:$C,2,0),0)</f>
        <v>1</v>
      </c>
      <c r="AA8" s="7">
        <f>IFERROR(VLOOKUP(O8,Masterdata!$B:$C,2,0),0)</f>
        <v>1</v>
      </c>
      <c r="AB8" s="7">
        <f>IFERROR(VLOOKUP(P8,Masterdata!$B:$C,2,0),0)</f>
        <v>1</v>
      </c>
      <c r="AC8" s="7">
        <f>IFERROR(VLOOKUP(Q8,Masterdata!$B:$C,2,0),0)</f>
        <v>1</v>
      </c>
      <c r="AD8" s="7">
        <f>IFERROR(VLOOKUP(R8,Masterdata!$B:$C,2,0),0)</f>
        <v>1</v>
      </c>
      <c r="AE8" s="7">
        <f>IFERROR(VLOOKUP(S8,Masterdata!$B:$C,2,0),0)</f>
        <v>1</v>
      </c>
      <c r="AF8" s="7">
        <f>IFERROR(VLOOKUP(T8,Masterdata!$B:$C,2,0),0)</f>
        <v>1</v>
      </c>
      <c r="AG8" s="7">
        <f>IFERROR(VLOOKUP(U8,Masterdata!$B:$C,2,0),0)</f>
        <v>1</v>
      </c>
      <c r="AH8" s="43"/>
      <c r="AI8" s="65">
        <v>3.8379282407407407E-2</v>
      </c>
      <c r="AJ8" s="66">
        <v>4.1146759259259265E-2</v>
      </c>
      <c r="AK8" s="67">
        <f t="shared" si="8"/>
        <v>2.7674768518518578E-3</v>
      </c>
      <c r="AM8" s="65">
        <v>8.1316435185185179E-2</v>
      </c>
      <c r="AN8" s="66">
        <v>8.4219791666666668E-2</v>
      </c>
      <c r="AO8" s="67">
        <f t="shared" si="9"/>
        <v>2.9033564814814894E-3</v>
      </c>
    </row>
    <row r="9" spans="1:41" x14ac:dyDescent="0.2">
      <c r="A9" s="45" t="s">
        <v>92</v>
      </c>
      <c r="B9" s="46" t="s">
        <v>96</v>
      </c>
      <c r="C9" s="47">
        <f t="shared" si="0"/>
        <v>2.8175925925925938E-3</v>
      </c>
      <c r="D9" s="47"/>
      <c r="E9" s="47">
        <f t="shared" si="1"/>
        <v>2.9910879629629489E-3</v>
      </c>
      <c r="G9" s="48">
        <f t="shared" si="2"/>
        <v>1</v>
      </c>
      <c r="H9" s="48">
        <f t="shared" si="2"/>
        <v>1.23</v>
      </c>
      <c r="I9" s="49"/>
      <c r="J9" s="50">
        <f t="shared" si="3"/>
        <v>1.732819444444445E-3</v>
      </c>
      <c r="K9" s="51">
        <f t="shared" si="4"/>
        <v>1.8395190972222135E-3</v>
      </c>
      <c r="L9" s="52">
        <f t="shared" si="5"/>
        <v>3.5723385416666586E-3</v>
      </c>
      <c r="N9" s="53" t="s">
        <v>87</v>
      </c>
      <c r="O9" s="54" t="s">
        <v>87</v>
      </c>
      <c r="P9" s="54" t="s">
        <v>87</v>
      </c>
      <c r="Q9" s="54" t="s">
        <v>87</v>
      </c>
      <c r="R9" s="54" t="s">
        <v>87</v>
      </c>
      <c r="S9" s="54" t="s">
        <v>87</v>
      </c>
      <c r="T9" s="54" t="s">
        <v>87</v>
      </c>
      <c r="U9" s="63" t="s">
        <v>87</v>
      </c>
      <c r="V9" s="57" t="s">
        <v>46</v>
      </c>
      <c r="W9" s="58">
        <f t="shared" si="6"/>
        <v>1</v>
      </c>
      <c r="X9" s="59">
        <f>VLOOKUP(V9,Masterdata!$E:$F,2,0)</f>
        <v>1.23</v>
      </c>
      <c r="Y9" s="14">
        <f t="shared" si="7"/>
        <v>8</v>
      </c>
      <c r="Z9" s="7">
        <f>IFERROR(VLOOKUP(N9,Masterdata!$B:$C,2,0),0)</f>
        <v>1</v>
      </c>
      <c r="AA9" s="7">
        <f>IFERROR(VLOOKUP(O9,Masterdata!$B:$C,2,0),0)</f>
        <v>1</v>
      </c>
      <c r="AB9" s="7">
        <f>IFERROR(VLOOKUP(P9,Masterdata!$B:$C,2,0),0)</f>
        <v>1</v>
      </c>
      <c r="AC9" s="7">
        <f>IFERROR(VLOOKUP(Q9,Masterdata!$B:$C,2,0),0)</f>
        <v>1</v>
      </c>
      <c r="AD9" s="7">
        <f>IFERROR(VLOOKUP(R9,Masterdata!$B:$C,2,0),0)</f>
        <v>1</v>
      </c>
      <c r="AE9" s="7">
        <f>IFERROR(VLOOKUP(S9,Masterdata!$B:$C,2,0),0)</f>
        <v>1</v>
      </c>
      <c r="AF9" s="7">
        <f>IFERROR(VLOOKUP(T9,Masterdata!$B:$C,2,0),0)</f>
        <v>1</v>
      </c>
      <c r="AG9" s="7">
        <f>IFERROR(VLOOKUP(U9,Masterdata!$B:$C,2,0),0)</f>
        <v>1</v>
      </c>
      <c r="AH9" s="43"/>
      <c r="AI9" s="65">
        <v>4.0200810185185183E-2</v>
      </c>
      <c r="AJ9" s="66">
        <v>4.3018402777777777E-2</v>
      </c>
      <c r="AK9" s="67">
        <f t="shared" si="8"/>
        <v>2.8175925925925938E-3</v>
      </c>
      <c r="AM9" s="65">
        <v>0.10064791666666667</v>
      </c>
      <c r="AN9" s="66">
        <v>0.10363900462962962</v>
      </c>
      <c r="AO9" s="67">
        <f t="shared" si="9"/>
        <v>2.9910879629629489E-3</v>
      </c>
    </row>
    <row r="10" spans="1:41" x14ac:dyDescent="0.2">
      <c r="A10" s="45" t="s">
        <v>88</v>
      </c>
      <c r="B10" s="46" t="s">
        <v>95</v>
      </c>
      <c r="C10" s="47">
        <f t="shared" si="0"/>
        <v>3.1418981481481506E-3</v>
      </c>
      <c r="D10" s="47"/>
      <c r="E10" s="47">
        <f t="shared" si="1"/>
        <v>2.9623842592592653E-3</v>
      </c>
      <c r="F10" s="68"/>
      <c r="G10" s="48">
        <f t="shared" si="2"/>
        <v>1</v>
      </c>
      <c r="H10" s="48">
        <f t="shared" si="2"/>
        <v>1.25</v>
      </c>
      <c r="I10" s="49"/>
      <c r="J10" s="50">
        <f t="shared" si="3"/>
        <v>1.9636863425925941E-3</v>
      </c>
      <c r="K10" s="51">
        <f t="shared" si="4"/>
        <v>1.8514901620370408E-3</v>
      </c>
      <c r="L10" s="52">
        <f t="shared" si="5"/>
        <v>3.8151765046296349E-3</v>
      </c>
      <c r="N10" s="53" t="s">
        <v>87</v>
      </c>
      <c r="O10" s="54" t="s">
        <v>87</v>
      </c>
      <c r="P10" s="54" t="s">
        <v>87</v>
      </c>
      <c r="Q10" s="54" t="s">
        <v>87</v>
      </c>
      <c r="R10" s="54" t="s">
        <v>87</v>
      </c>
      <c r="S10" s="54" t="s">
        <v>87</v>
      </c>
      <c r="T10" s="54" t="s">
        <v>87</v>
      </c>
      <c r="U10" s="63" t="s">
        <v>87</v>
      </c>
      <c r="V10" s="57" t="s">
        <v>47</v>
      </c>
      <c r="W10" s="58">
        <f t="shared" si="6"/>
        <v>1</v>
      </c>
      <c r="X10" s="59">
        <f>VLOOKUP(V10,Masterdata!$E:$F,2,0)</f>
        <v>1.25</v>
      </c>
      <c r="Y10" s="14">
        <f t="shared" si="7"/>
        <v>8</v>
      </c>
      <c r="Z10" s="7">
        <f>IFERROR(VLOOKUP(N10,Masterdata!$B:$C,2,0),0)</f>
        <v>1</v>
      </c>
      <c r="AA10" s="7">
        <f>IFERROR(VLOOKUP(O10,Masterdata!$B:$C,2,0),0)</f>
        <v>1</v>
      </c>
      <c r="AB10" s="7">
        <f>IFERROR(VLOOKUP(P10,Masterdata!$B:$C,2,0),0)</f>
        <v>1</v>
      </c>
      <c r="AC10" s="7">
        <f>IFERROR(VLOOKUP(Q10,Masterdata!$B:$C,2,0),0)</f>
        <v>1</v>
      </c>
      <c r="AD10" s="7">
        <f>IFERROR(VLOOKUP(R10,Masterdata!$B:$C,2,0),0)</f>
        <v>1</v>
      </c>
      <c r="AE10" s="7">
        <f>IFERROR(VLOOKUP(S10,Masterdata!$B:$C,2,0),0)</f>
        <v>1</v>
      </c>
      <c r="AF10" s="7">
        <f>IFERROR(VLOOKUP(T10,Masterdata!$B:$C,2,0),0)</f>
        <v>1</v>
      </c>
      <c r="AG10" s="7">
        <f>IFERROR(VLOOKUP(U10,Masterdata!$B:$C,2,0),0)</f>
        <v>1</v>
      </c>
      <c r="AH10" s="43"/>
      <c r="AI10" s="65">
        <v>3.8379282407407407E-2</v>
      </c>
      <c r="AJ10" s="66">
        <v>4.1521180555555558E-2</v>
      </c>
      <c r="AK10" s="67">
        <f t="shared" si="8"/>
        <v>3.1418981481481506E-3</v>
      </c>
      <c r="AM10" s="65">
        <v>6.2582523148148148E-2</v>
      </c>
      <c r="AN10" s="66">
        <v>6.5544907407407413E-2</v>
      </c>
      <c r="AO10" s="67">
        <f t="shared" si="9"/>
        <v>2.9623842592592653E-3</v>
      </c>
    </row>
    <row r="11" spans="1:41" x14ac:dyDescent="0.2">
      <c r="A11" s="45" t="s">
        <v>93</v>
      </c>
      <c r="B11" s="46" t="s">
        <v>96</v>
      </c>
      <c r="C11" s="47">
        <f t="shared" si="0"/>
        <v>3.0321759259259312E-3</v>
      </c>
      <c r="D11" s="47"/>
      <c r="E11" s="47">
        <f t="shared" si="1"/>
        <v>3.2185185185185095E-3</v>
      </c>
      <c r="G11" s="48">
        <f t="shared" si="2"/>
        <v>1</v>
      </c>
      <c r="H11" s="48">
        <f t="shared" si="2"/>
        <v>1.23</v>
      </c>
      <c r="I11" s="49"/>
      <c r="J11" s="78">
        <f t="shared" si="3"/>
        <v>1.8647881944444478E-3</v>
      </c>
      <c r="K11" s="79">
        <f t="shared" si="4"/>
        <v>1.9793888888888834E-3</v>
      </c>
      <c r="L11" s="52">
        <f t="shared" si="5"/>
        <v>3.8441770833333314E-3</v>
      </c>
      <c r="N11" s="53" t="s">
        <v>87</v>
      </c>
      <c r="O11" s="54" t="s">
        <v>87</v>
      </c>
      <c r="P11" s="54" t="s">
        <v>87</v>
      </c>
      <c r="Q11" s="54" t="s">
        <v>87</v>
      </c>
      <c r="R11" s="54" t="s">
        <v>87</v>
      </c>
      <c r="S11" s="54" t="s">
        <v>87</v>
      </c>
      <c r="T11" s="54" t="s">
        <v>87</v>
      </c>
      <c r="U11" s="63" t="s">
        <v>87</v>
      </c>
      <c r="V11" s="57" t="s">
        <v>46</v>
      </c>
      <c r="W11" s="58">
        <f t="shared" si="6"/>
        <v>1</v>
      </c>
      <c r="X11" s="59">
        <f>VLOOKUP(V11,Masterdata!$E:$F,2,0)</f>
        <v>1.23</v>
      </c>
      <c r="Y11" s="14">
        <f t="shared" si="7"/>
        <v>8</v>
      </c>
      <c r="Z11" s="7">
        <f>IFERROR(VLOOKUP(N11,Masterdata!$B:$C,2,0),0)</f>
        <v>1</v>
      </c>
      <c r="AA11" s="7">
        <f>IFERROR(VLOOKUP(O11,Masterdata!$B:$C,2,0),0)</f>
        <v>1</v>
      </c>
      <c r="AB11" s="7">
        <f>IFERROR(VLOOKUP(P11,Masterdata!$B:$C,2,0),0)</f>
        <v>1</v>
      </c>
      <c r="AC11" s="7">
        <f>IFERROR(VLOOKUP(Q11,Masterdata!$B:$C,2,0),0)</f>
        <v>1</v>
      </c>
      <c r="AD11" s="7">
        <f>IFERROR(VLOOKUP(R11,Masterdata!$B:$C,2,0),0)</f>
        <v>1</v>
      </c>
      <c r="AE11" s="7">
        <f>IFERROR(VLOOKUP(S11,Masterdata!$B:$C,2,0),0)</f>
        <v>1</v>
      </c>
      <c r="AF11" s="7">
        <f>IFERROR(VLOOKUP(T11,Masterdata!$B:$C,2,0),0)</f>
        <v>1</v>
      </c>
      <c r="AG11" s="7">
        <f>IFERROR(VLOOKUP(U11,Masterdata!$B:$C,2,0),0)</f>
        <v>1</v>
      </c>
      <c r="AH11" s="43"/>
      <c r="AI11" s="81">
        <v>6.4083796296296291E-2</v>
      </c>
      <c r="AJ11" s="82">
        <v>6.7115972222222223E-2</v>
      </c>
      <c r="AK11" s="67">
        <f t="shared" si="8"/>
        <v>3.0321759259259312E-3</v>
      </c>
      <c r="AL11" s="83"/>
      <c r="AM11" s="81">
        <v>0.10064791666666667</v>
      </c>
      <c r="AN11" s="84">
        <v>0.10386643518518518</v>
      </c>
      <c r="AO11" s="67">
        <f t="shared" si="9"/>
        <v>3.2185185185185095E-3</v>
      </c>
    </row>
    <row r="12" spans="1:41" hidden="1" x14ac:dyDescent="0.2">
      <c r="B12" s="46"/>
      <c r="C12" s="47"/>
      <c r="D12" s="47"/>
      <c r="E12" s="47"/>
      <c r="G12" s="48" t="e">
        <f t="shared" ref="G12:G19" si="10">W12</f>
        <v>#DIV/0!</v>
      </c>
      <c r="H12" s="48" t="e">
        <f t="shared" ref="H12:H19" si="11">X12</f>
        <v>#N/A</v>
      </c>
      <c r="I12" s="49"/>
      <c r="J12" s="50" t="str">
        <f t="shared" ref="J12:J19" si="12">IFERROR((500/$C$3*C12+500/$D$3*D12)*G12*H12,"")</f>
        <v/>
      </c>
      <c r="K12" s="51" t="str">
        <f t="shared" ref="K12:K19" si="13">IFERROR(500/$E$3*E12*G12*H12,"")</f>
        <v/>
      </c>
      <c r="L12" s="70">
        <f t="shared" ref="L12:L19" si="14">SUM(J12:K12)</f>
        <v>0</v>
      </c>
      <c r="N12" s="53"/>
      <c r="O12" s="54"/>
      <c r="P12" s="54"/>
      <c r="Q12" s="54"/>
      <c r="R12" s="54"/>
      <c r="S12" s="54"/>
      <c r="T12" s="54"/>
      <c r="U12" s="63"/>
      <c r="V12" s="69"/>
      <c r="W12" s="58" t="e">
        <f t="shared" ref="W12:W19" si="15">SUM(Z12:AG12)/Y12</f>
        <v>#DIV/0!</v>
      </c>
      <c r="X12" s="59" t="e">
        <f>VLOOKUP(V12,Masterdata!$E:$F,2,0)</f>
        <v>#N/A</v>
      </c>
      <c r="Y12" s="14">
        <f t="shared" ref="Y12:Y19" si="16">COUNTA(N12:U12)</f>
        <v>0</v>
      </c>
      <c r="Z12" s="7">
        <f>IFERROR(VLOOKUP(N12,Masterdata!$B:$C,2,0),0)</f>
        <v>0</v>
      </c>
      <c r="AA12" s="7">
        <f>IFERROR(VLOOKUP(O12,Masterdata!$B:$C,2,0),0)</f>
        <v>0</v>
      </c>
      <c r="AB12" s="7">
        <f>IFERROR(VLOOKUP(P12,Masterdata!$B:$C,2,0),0)</f>
        <v>0</v>
      </c>
      <c r="AC12" s="7">
        <f>IFERROR(VLOOKUP(Q12,Masterdata!$B:$C,2,0),0)</f>
        <v>0</v>
      </c>
      <c r="AD12" s="7">
        <f>IFERROR(VLOOKUP(R12,Masterdata!$B:$C,2,0),0)</f>
        <v>0</v>
      </c>
      <c r="AE12" s="7">
        <f>IFERROR(VLOOKUP(S12,Masterdata!$B:$C,2,0),0)</f>
        <v>0</v>
      </c>
      <c r="AF12" s="7">
        <f>IFERROR(VLOOKUP(T12,Masterdata!$B:$C,2,0),0)</f>
        <v>0</v>
      </c>
      <c r="AG12" s="7">
        <f>IFERROR(VLOOKUP(U12,Masterdata!$B:$C,2,0),0)</f>
        <v>0</v>
      </c>
      <c r="AH12" s="43"/>
      <c r="AI12" s="65"/>
      <c r="AJ12" s="66"/>
      <c r="AK12" s="80">
        <f t="shared" ref="AK12:AK19" si="17">AJ12-AI12</f>
        <v>0</v>
      </c>
      <c r="AM12" s="65"/>
      <c r="AN12" s="66"/>
      <c r="AO12" s="67">
        <f t="shared" ref="AO12:AO19" si="18">AN12-AM12</f>
        <v>0</v>
      </c>
    </row>
    <row r="13" spans="1:41" hidden="1" x14ac:dyDescent="0.2">
      <c r="B13" s="46"/>
      <c r="C13" s="47"/>
      <c r="D13" s="47"/>
      <c r="E13" s="47"/>
      <c r="G13" s="48" t="e">
        <f t="shared" si="10"/>
        <v>#DIV/0!</v>
      </c>
      <c r="H13" s="48" t="e">
        <f t="shared" si="11"/>
        <v>#N/A</v>
      </c>
      <c r="I13" s="49"/>
      <c r="J13" s="50" t="str">
        <f t="shared" si="12"/>
        <v/>
      </c>
      <c r="K13" s="51" t="str">
        <f t="shared" si="13"/>
        <v/>
      </c>
      <c r="L13" s="52">
        <f t="shared" si="14"/>
        <v>0</v>
      </c>
      <c r="N13" s="53"/>
      <c r="O13" s="54"/>
      <c r="P13" s="54"/>
      <c r="Q13" s="54"/>
      <c r="R13" s="54"/>
      <c r="S13" s="54"/>
      <c r="T13" s="54"/>
      <c r="U13" s="63"/>
      <c r="V13" s="69"/>
      <c r="W13" s="58" t="e">
        <f t="shared" si="15"/>
        <v>#DIV/0!</v>
      </c>
      <c r="X13" s="59" t="e">
        <f>VLOOKUP(V13,Masterdata!$E:$F,2,0)</f>
        <v>#N/A</v>
      </c>
      <c r="Y13" s="14">
        <f t="shared" si="16"/>
        <v>0</v>
      </c>
      <c r="Z13" s="7">
        <f>IFERROR(VLOOKUP(N13,Masterdata!$B:$C,2,0),0)</f>
        <v>0</v>
      </c>
      <c r="AA13" s="7">
        <f>IFERROR(VLOOKUP(O13,Masterdata!$B:$C,2,0),0)</f>
        <v>0</v>
      </c>
      <c r="AB13" s="7">
        <f>IFERROR(VLOOKUP(P13,Masterdata!$B:$C,2,0),0)</f>
        <v>0</v>
      </c>
      <c r="AC13" s="7">
        <f>IFERROR(VLOOKUP(Q13,Masterdata!$B:$C,2,0),0)</f>
        <v>0</v>
      </c>
      <c r="AD13" s="7">
        <f>IFERROR(VLOOKUP(R13,Masterdata!$B:$C,2,0),0)</f>
        <v>0</v>
      </c>
      <c r="AE13" s="7">
        <f>IFERROR(VLOOKUP(S13,Masterdata!$B:$C,2,0),0)</f>
        <v>0</v>
      </c>
      <c r="AF13" s="7">
        <f>IFERROR(VLOOKUP(T13,Masterdata!$B:$C,2,0),0)</f>
        <v>0</v>
      </c>
      <c r="AG13" s="7">
        <f>IFERROR(VLOOKUP(U13,Masterdata!$B:$C,2,0),0)</f>
        <v>0</v>
      </c>
      <c r="AH13" s="43"/>
      <c r="AI13" s="65"/>
      <c r="AJ13" s="66"/>
      <c r="AK13" s="67">
        <f t="shared" si="17"/>
        <v>0</v>
      </c>
      <c r="AM13" s="65"/>
      <c r="AN13" s="66"/>
      <c r="AO13" s="67">
        <f t="shared" si="18"/>
        <v>0</v>
      </c>
    </row>
    <row r="14" spans="1:41" hidden="1" x14ac:dyDescent="0.2">
      <c r="B14" s="46"/>
      <c r="C14" s="47"/>
      <c r="D14" s="47"/>
      <c r="E14" s="47"/>
      <c r="G14" s="48" t="e">
        <f t="shared" si="10"/>
        <v>#DIV/0!</v>
      </c>
      <c r="H14" s="48" t="e">
        <f t="shared" si="11"/>
        <v>#N/A</v>
      </c>
      <c r="I14" s="49"/>
      <c r="J14" s="50" t="str">
        <f t="shared" si="12"/>
        <v/>
      </c>
      <c r="K14" s="51" t="str">
        <f t="shared" si="13"/>
        <v/>
      </c>
      <c r="L14" s="52">
        <f t="shared" si="14"/>
        <v>0</v>
      </c>
      <c r="N14" s="53"/>
      <c r="O14" s="54"/>
      <c r="P14" s="54"/>
      <c r="Q14" s="54"/>
      <c r="R14" s="54"/>
      <c r="S14" s="54"/>
      <c r="T14" s="54"/>
      <c r="U14" s="63"/>
      <c r="V14" s="69"/>
      <c r="W14" s="58" t="e">
        <f t="shared" si="15"/>
        <v>#DIV/0!</v>
      </c>
      <c r="X14" s="59" t="e">
        <f>VLOOKUP(V14,Masterdata!$E:$F,2,0)</f>
        <v>#N/A</v>
      </c>
      <c r="Y14" s="14">
        <f t="shared" si="16"/>
        <v>0</v>
      </c>
      <c r="Z14" s="7">
        <f>IFERROR(VLOOKUP(N14,Masterdata!$B:$C,2,0),0)</f>
        <v>0</v>
      </c>
      <c r="AA14" s="7">
        <f>IFERROR(VLOOKUP(O14,Masterdata!$B:$C,2,0),0)</f>
        <v>0</v>
      </c>
      <c r="AB14" s="7">
        <f>IFERROR(VLOOKUP(P14,Masterdata!$B:$C,2,0),0)</f>
        <v>0</v>
      </c>
      <c r="AC14" s="7">
        <f>IFERROR(VLOOKUP(Q14,Masterdata!$B:$C,2,0),0)</f>
        <v>0</v>
      </c>
      <c r="AD14" s="7">
        <f>IFERROR(VLOOKUP(R14,Masterdata!$B:$C,2,0),0)</f>
        <v>0</v>
      </c>
      <c r="AE14" s="7">
        <f>IFERROR(VLOOKUP(S14,Masterdata!$B:$C,2,0),0)</f>
        <v>0</v>
      </c>
      <c r="AF14" s="7">
        <f>IFERROR(VLOOKUP(T14,Masterdata!$B:$C,2,0),0)</f>
        <v>0</v>
      </c>
      <c r="AG14" s="7">
        <f>IFERROR(VLOOKUP(U14,Masterdata!$B:$C,2,0),0)</f>
        <v>0</v>
      </c>
      <c r="AH14" s="43"/>
      <c r="AI14" s="65"/>
      <c r="AJ14" s="66"/>
      <c r="AK14" s="67">
        <f t="shared" si="17"/>
        <v>0</v>
      </c>
      <c r="AM14" s="65"/>
      <c r="AN14" s="66"/>
      <c r="AO14" s="67">
        <f t="shared" si="18"/>
        <v>0</v>
      </c>
    </row>
    <row r="15" spans="1:41" hidden="1" x14ac:dyDescent="0.2">
      <c r="B15" s="46"/>
      <c r="C15" s="47"/>
      <c r="D15" s="47"/>
      <c r="E15" s="47"/>
      <c r="G15" s="48" t="e">
        <f t="shared" si="10"/>
        <v>#DIV/0!</v>
      </c>
      <c r="H15" s="48" t="e">
        <f t="shared" si="11"/>
        <v>#N/A</v>
      </c>
      <c r="I15" s="49"/>
      <c r="J15" s="50" t="str">
        <f t="shared" si="12"/>
        <v/>
      </c>
      <c r="K15" s="51" t="str">
        <f t="shared" si="13"/>
        <v/>
      </c>
      <c r="L15" s="52">
        <f t="shared" si="14"/>
        <v>0</v>
      </c>
      <c r="N15" s="53"/>
      <c r="O15" s="54"/>
      <c r="P15" s="54"/>
      <c r="Q15" s="54"/>
      <c r="R15" s="54"/>
      <c r="S15" s="54"/>
      <c r="T15" s="54"/>
      <c r="U15" s="63"/>
      <c r="V15" s="69"/>
      <c r="W15" s="58" t="e">
        <f t="shared" si="15"/>
        <v>#DIV/0!</v>
      </c>
      <c r="X15" s="59" t="e">
        <f>VLOOKUP(V15,Masterdata!$E:$F,2,0)</f>
        <v>#N/A</v>
      </c>
      <c r="Y15" s="14">
        <f t="shared" si="16"/>
        <v>0</v>
      </c>
      <c r="Z15" s="7">
        <f>IFERROR(VLOOKUP(N15,Masterdata!$B:$C,2,0),0)</f>
        <v>0</v>
      </c>
      <c r="AA15" s="7">
        <f>IFERROR(VLOOKUP(O15,Masterdata!$B:$C,2,0),0)</f>
        <v>0</v>
      </c>
      <c r="AB15" s="7">
        <f>IFERROR(VLOOKUP(P15,Masterdata!$B:$C,2,0),0)</f>
        <v>0</v>
      </c>
      <c r="AC15" s="7">
        <f>IFERROR(VLOOKUP(Q15,Masterdata!$B:$C,2,0),0)</f>
        <v>0</v>
      </c>
      <c r="AD15" s="7">
        <f>IFERROR(VLOOKUP(R15,Masterdata!$B:$C,2,0),0)</f>
        <v>0</v>
      </c>
      <c r="AE15" s="7">
        <f>IFERROR(VLOOKUP(S15,Masterdata!$B:$C,2,0),0)</f>
        <v>0</v>
      </c>
      <c r="AF15" s="7">
        <f>IFERROR(VLOOKUP(T15,Masterdata!$B:$C,2,0),0)</f>
        <v>0</v>
      </c>
      <c r="AG15" s="7">
        <f>IFERROR(VLOOKUP(U15,Masterdata!$B:$C,2,0),0)</f>
        <v>0</v>
      </c>
      <c r="AH15" s="43"/>
      <c r="AI15" s="65"/>
      <c r="AJ15" s="66"/>
      <c r="AK15" s="67">
        <f t="shared" si="17"/>
        <v>0</v>
      </c>
      <c r="AM15" s="65"/>
      <c r="AN15" s="66"/>
      <c r="AO15" s="67">
        <f t="shared" si="18"/>
        <v>0</v>
      </c>
    </row>
    <row r="16" spans="1:41" hidden="1" x14ac:dyDescent="0.2">
      <c r="B16" s="46"/>
      <c r="C16" s="47"/>
      <c r="D16" s="47"/>
      <c r="E16" s="47"/>
      <c r="G16" s="48" t="e">
        <f t="shared" si="10"/>
        <v>#DIV/0!</v>
      </c>
      <c r="H16" s="48" t="e">
        <f t="shared" si="11"/>
        <v>#N/A</v>
      </c>
      <c r="I16" s="49"/>
      <c r="J16" s="50" t="str">
        <f t="shared" si="12"/>
        <v/>
      </c>
      <c r="K16" s="51" t="str">
        <f t="shared" si="13"/>
        <v/>
      </c>
      <c r="L16" s="70">
        <f t="shared" si="14"/>
        <v>0</v>
      </c>
      <c r="N16" s="53"/>
      <c r="O16" s="55"/>
      <c r="P16" s="55"/>
      <c r="Q16" s="55"/>
      <c r="R16" s="55"/>
      <c r="S16" s="55"/>
      <c r="T16" s="55"/>
      <c r="U16" s="56"/>
      <c r="V16" s="69"/>
      <c r="W16" s="58" t="e">
        <f t="shared" si="15"/>
        <v>#DIV/0!</v>
      </c>
      <c r="X16" s="59" t="e">
        <f>VLOOKUP(V16,Masterdata!$E:$F,2,0)</f>
        <v>#N/A</v>
      </c>
      <c r="Y16" s="14">
        <f t="shared" si="16"/>
        <v>0</v>
      </c>
      <c r="Z16" s="7">
        <f>IFERROR(VLOOKUP(N16,Masterdata!$B:$C,2,0),0)</f>
        <v>0</v>
      </c>
      <c r="AA16" s="7">
        <f>IFERROR(VLOOKUP(O16,Masterdata!$B:$C,2,0),0)</f>
        <v>0</v>
      </c>
      <c r="AB16" s="7">
        <f>IFERROR(VLOOKUP(P16,Masterdata!$B:$C,2,0),0)</f>
        <v>0</v>
      </c>
      <c r="AC16" s="7">
        <f>IFERROR(VLOOKUP(Q16,Masterdata!$B:$C,2,0),0)</f>
        <v>0</v>
      </c>
      <c r="AD16" s="7">
        <f>IFERROR(VLOOKUP(R16,Masterdata!$B:$C,2,0),0)</f>
        <v>0</v>
      </c>
      <c r="AE16" s="7">
        <f>IFERROR(VLOOKUP(S16,Masterdata!$B:$C,2,0),0)</f>
        <v>0</v>
      </c>
      <c r="AF16" s="7">
        <f>IFERROR(VLOOKUP(T16,Masterdata!$B:$C,2,0),0)</f>
        <v>0</v>
      </c>
      <c r="AG16" s="7">
        <f>IFERROR(VLOOKUP(U16,Masterdata!$B:$C,2,0),0)</f>
        <v>0</v>
      </c>
      <c r="AH16" s="43"/>
      <c r="AI16" s="65"/>
      <c r="AJ16" s="66"/>
      <c r="AK16" s="67">
        <f t="shared" si="17"/>
        <v>0</v>
      </c>
      <c r="AM16" s="65"/>
      <c r="AN16" s="66"/>
      <c r="AO16" s="67">
        <f t="shared" si="18"/>
        <v>0</v>
      </c>
    </row>
    <row r="17" spans="2:41" hidden="1" x14ac:dyDescent="0.2">
      <c r="B17" s="46"/>
      <c r="C17" s="47"/>
      <c r="D17" s="47"/>
      <c r="E17" s="47"/>
      <c r="G17" s="48" t="e">
        <f t="shared" si="10"/>
        <v>#DIV/0!</v>
      </c>
      <c r="H17" s="48" t="e">
        <f t="shared" si="11"/>
        <v>#N/A</v>
      </c>
      <c r="I17" s="49"/>
      <c r="J17" s="50" t="str">
        <f t="shared" si="12"/>
        <v/>
      </c>
      <c r="K17" s="51" t="str">
        <f t="shared" si="13"/>
        <v/>
      </c>
      <c r="L17" s="52">
        <f t="shared" si="14"/>
        <v>0</v>
      </c>
      <c r="N17" s="53"/>
      <c r="O17" s="54"/>
      <c r="P17" s="54"/>
      <c r="Q17" s="54"/>
      <c r="R17" s="54"/>
      <c r="S17" s="54"/>
      <c r="T17" s="54"/>
      <c r="U17" s="63"/>
      <c r="V17" s="69"/>
      <c r="W17" s="58" t="e">
        <f t="shared" si="15"/>
        <v>#DIV/0!</v>
      </c>
      <c r="X17" s="59" t="e">
        <f>VLOOKUP(V17,Masterdata!$E:$F,2,0)</f>
        <v>#N/A</v>
      </c>
      <c r="Y17" s="14">
        <f t="shared" si="16"/>
        <v>0</v>
      </c>
      <c r="Z17" s="7">
        <f>IFERROR(VLOOKUP(N17,Masterdata!$B:$C,2,0),0)</f>
        <v>0</v>
      </c>
      <c r="AA17" s="7">
        <f>IFERROR(VLOOKUP(O17,Masterdata!$B:$C,2,0),0)</f>
        <v>0</v>
      </c>
      <c r="AB17" s="7">
        <f>IFERROR(VLOOKUP(P17,Masterdata!$B:$C,2,0),0)</f>
        <v>0</v>
      </c>
      <c r="AC17" s="7">
        <f>IFERROR(VLOOKUP(Q17,Masterdata!$B:$C,2,0),0)</f>
        <v>0</v>
      </c>
      <c r="AD17" s="7">
        <f>IFERROR(VLOOKUP(R17,Masterdata!$B:$C,2,0),0)</f>
        <v>0</v>
      </c>
      <c r="AE17" s="7">
        <f>IFERROR(VLOOKUP(S17,Masterdata!$B:$C,2,0),0)</f>
        <v>0</v>
      </c>
      <c r="AF17" s="7">
        <f>IFERROR(VLOOKUP(T17,Masterdata!$B:$C,2,0),0)</f>
        <v>0</v>
      </c>
      <c r="AG17" s="7">
        <f>IFERROR(VLOOKUP(U17,Masterdata!$B:$C,2,0),0)</f>
        <v>0</v>
      </c>
      <c r="AH17" s="43"/>
      <c r="AI17" s="65"/>
      <c r="AJ17" s="66"/>
      <c r="AK17" s="67">
        <f t="shared" si="17"/>
        <v>0</v>
      </c>
      <c r="AM17" s="65"/>
      <c r="AN17" s="66"/>
      <c r="AO17" s="67">
        <f t="shared" si="18"/>
        <v>0</v>
      </c>
    </row>
    <row r="18" spans="2:41" hidden="1" x14ac:dyDescent="0.2">
      <c r="B18" s="46"/>
      <c r="C18" s="47"/>
      <c r="D18" s="47"/>
      <c r="E18" s="47"/>
      <c r="G18" s="48" t="e">
        <f t="shared" si="10"/>
        <v>#DIV/0!</v>
      </c>
      <c r="H18" s="48" t="e">
        <f t="shared" si="11"/>
        <v>#N/A</v>
      </c>
      <c r="I18" s="49"/>
      <c r="J18" s="50" t="str">
        <f t="shared" si="12"/>
        <v/>
      </c>
      <c r="K18" s="51" t="str">
        <f t="shared" si="13"/>
        <v/>
      </c>
      <c r="L18" s="52">
        <f t="shared" si="14"/>
        <v>0</v>
      </c>
      <c r="N18" s="53"/>
      <c r="O18" s="54"/>
      <c r="P18" s="54"/>
      <c r="Q18" s="54"/>
      <c r="R18" s="54"/>
      <c r="S18" s="54"/>
      <c r="T18" s="54"/>
      <c r="U18" s="63"/>
      <c r="V18" s="69"/>
      <c r="W18" s="58" t="e">
        <f t="shared" si="15"/>
        <v>#DIV/0!</v>
      </c>
      <c r="X18" s="59" t="e">
        <f>VLOOKUP(V18,Masterdata!$E:$F,2,0)</f>
        <v>#N/A</v>
      </c>
      <c r="Y18" s="14">
        <f t="shared" si="16"/>
        <v>0</v>
      </c>
      <c r="Z18" s="7">
        <f>IFERROR(VLOOKUP(N18,Masterdata!$B:$C,2,0),0)</f>
        <v>0</v>
      </c>
      <c r="AA18" s="7">
        <f>IFERROR(VLOOKUP(O18,Masterdata!$B:$C,2,0),0)</f>
        <v>0</v>
      </c>
      <c r="AB18" s="7">
        <f>IFERROR(VLOOKUP(P18,Masterdata!$B:$C,2,0),0)</f>
        <v>0</v>
      </c>
      <c r="AC18" s="7">
        <f>IFERROR(VLOOKUP(Q18,Masterdata!$B:$C,2,0),0)</f>
        <v>0</v>
      </c>
      <c r="AD18" s="7">
        <f>IFERROR(VLOOKUP(R18,Masterdata!$B:$C,2,0),0)</f>
        <v>0</v>
      </c>
      <c r="AE18" s="7">
        <f>IFERROR(VLOOKUP(S18,Masterdata!$B:$C,2,0),0)</f>
        <v>0</v>
      </c>
      <c r="AF18" s="7">
        <f>IFERROR(VLOOKUP(T18,Masterdata!$B:$C,2,0),0)</f>
        <v>0</v>
      </c>
      <c r="AG18" s="7">
        <f>IFERROR(VLOOKUP(U18,Masterdata!$B:$C,2,0),0)</f>
        <v>0</v>
      </c>
      <c r="AH18" s="43"/>
      <c r="AI18" s="65"/>
      <c r="AJ18" s="66"/>
      <c r="AK18" s="67">
        <f t="shared" si="17"/>
        <v>0</v>
      </c>
      <c r="AM18" s="65"/>
      <c r="AN18" s="66"/>
      <c r="AO18" s="67">
        <f t="shared" si="18"/>
        <v>0</v>
      </c>
    </row>
    <row r="19" spans="2:41" hidden="1" x14ac:dyDescent="0.2">
      <c r="B19" s="46"/>
      <c r="C19" s="47"/>
      <c r="D19" s="47"/>
      <c r="E19" s="47"/>
      <c r="G19" s="48" t="e">
        <f t="shared" si="10"/>
        <v>#DIV/0!</v>
      </c>
      <c r="H19" s="48" t="e">
        <f t="shared" si="11"/>
        <v>#N/A</v>
      </c>
      <c r="I19" s="49"/>
      <c r="J19" s="50" t="str">
        <f t="shared" si="12"/>
        <v/>
      </c>
      <c r="K19" s="51" t="str">
        <f t="shared" si="13"/>
        <v/>
      </c>
      <c r="L19" s="52">
        <f t="shared" si="14"/>
        <v>0</v>
      </c>
      <c r="N19" s="53"/>
      <c r="O19" s="54"/>
      <c r="P19" s="54"/>
      <c r="Q19" s="54"/>
      <c r="R19" s="54"/>
      <c r="S19" s="54"/>
      <c r="T19" s="54"/>
      <c r="U19" s="63"/>
      <c r="V19" s="69"/>
      <c r="W19" s="58" t="e">
        <f t="shared" si="15"/>
        <v>#DIV/0!</v>
      </c>
      <c r="X19" s="59" t="e">
        <f>VLOOKUP(V19,Masterdata!$E:$F,2,0)</f>
        <v>#N/A</v>
      </c>
      <c r="Y19" s="14">
        <f t="shared" si="16"/>
        <v>0</v>
      </c>
      <c r="Z19" s="7">
        <f>IFERROR(VLOOKUP(N19,Masterdata!$B:$C,2,0),0)</f>
        <v>0</v>
      </c>
      <c r="AA19" s="7">
        <f>IFERROR(VLOOKUP(O19,Masterdata!$B:$C,2,0),0)</f>
        <v>0</v>
      </c>
      <c r="AB19" s="7">
        <f>IFERROR(VLOOKUP(P19,Masterdata!$B:$C,2,0),0)</f>
        <v>0</v>
      </c>
      <c r="AC19" s="7">
        <f>IFERROR(VLOOKUP(Q19,Masterdata!$B:$C,2,0),0)</f>
        <v>0</v>
      </c>
      <c r="AD19" s="7">
        <f>IFERROR(VLOOKUP(R19,Masterdata!$B:$C,2,0),0)</f>
        <v>0</v>
      </c>
      <c r="AE19" s="7">
        <f>IFERROR(VLOOKUP(S19,Masterdata!$B:$C,2,0),0)</f>
        <v>0</v>
      </c>
      <c r="AF19" s="7">
        <f>IFERROR(VLOOKUP(T19,Masterdata!$B:$C,2,0),0)</f>
        <v>0</v>
      </c>
      <c r="AG19" s="7">
        <f>IFERROR(VLOOKUP(U19,Masterdata!$B:$C,2,0),0)</f>
        <v>0</v>
      </c>
      <c r="AH19" s="43"/>
      <c r="AI19" s="65"/>
      <c r="AJ19" s="66"/>
      <c r="AK19" s="67">
        <f t="shared" si="17"/>
        <v>0</v>
      </c>
      <c r="AM19" s="65"/>
      <c r="AN19" s="66"/>
      <c r="AO19" s="67">
        <f t="shared" si="18"/>
        <v>0</v>
      </c>
    </row>
    <row r="20" spans="2:41" hidden="1" x14ac:dyDescent="0.2">
      <c r="B20" s="46"/>
      <c r="C20" s="47"/>
      <c r="D20" s="47"/>
      <c r="E20" s="47"/>
      <c r="G20" s="48" t="e">
        <f t="shared" ref="G20:G45" si="19">W20</f>
        <v>#DIV/0!</v>
      </c>
      <c r="H20" s="48" t="e">
        <f t="shared" ref="H20:H45" si="20">X20</f>
        <v>#N/A</v>
      </c>
      <c r="I20" s="49"/>
      <c r="J20" s="50" t="str">
        <f t="shared" ref="J20:J45" si="21">IFERROR((500/$C$3*C20+500/$D$3*D20)*G20*H20,"")</f>
        <v/>
      </c>
      <c r="K20" s="51" t="str">
        <f t="shared" ref="K20:K45" si="22">IFERROR(500/$E$3*E20*G20*H20,"")</f>
        <v/>
      </c>
      <c r="L20" s="52">
        <f t="shared" ref="L20:L45" si="23">SUM(J20:K20)</f>
        <v>0</v>
      </c>
      <c r="N20" s="53"/>
      <c r="O20" s="54"/>
      <c r="P20" s="54"/>
      <c r="Q20" s="54"/>
      <c r="R20" s="54"/>
      <c r="S20" s="54"/>
      <c r="T20" s="54"/>
      <c r="U20" s="63"/>
      <c r="V20" s="69"/>
      <c r="W20" s="58" t="e">
        <f t="shared" ref="W20:W45" si="24">SUM(Z20:AG20)/Y20</f>
        <v>#DIV/0!</v>
      </c>
      <c r="X20" s="59" t="e">
        <f>VLOOKUP(V20,Masterdata!$E:$F,2,0)</f>
        <v>#N/A</v>
      </c>
      <c r="Y20" s="14">
        <f t="shared" ref="Y20:Y45" si="25">COUNTA(N20:U20)</f>
        <v>0</v>
      </c>
      <c r="Z20" s="7">
        <f>IFERROR(VLOOKUP(N20,Masterdata!$B:$C,2,0),0)</f>
        <v>0</v>
      </c>
      <c r="AA20" s="7">
        <f>IFERROR(VLOOKUP(O20,Masterdata!$B:$C,2,0),0)</f>
        <v>0</v>
      </c>
      <c r="AB20" s="7">
        <f>IFERROR(VLOOKUP(P20,Masterdata!$B:$C,2,0),0)</f>
        <v>0</v>
      </c>
      <c r="AC20" s="7">
        <f>IFERROR(VLOOKUP(Q20,Masterdata!$B:$C,2,0),0)</f>
        <v>0</v>
      </c>
      <c r="AD20" s="7">
        <f>IFERROR(VLOOKUP(R20,Masterdata!$B:$C,2,0),0)</f>
        <v>0</v>
      </c>
      <c r="AE20" s="7">
        <f>IFERROR(VLOOKUP(S20,Masterdata!$B:$C,2,0),0)</f>
        <v>0</v>
      </c>
      <c r="AF20" s="7">
        <f>IFERROR(VLOOKUP(T20,Masterdata!$B:$C,2,0),0)</f>
        <v>0</v>
      </c>
      <c r="AG20" s="7">
        <f>IFERROR(VLOOKUP(U20,Masterdata!$B:$C,2,0),0)</f>
        <v>0</v>
      </c>
      <c r="AH20" s="43"/>
      <c r="AI20" s="65"/>
      <c r="AJ20" s="66"/>
      <c r="AK20" s="67">
        <f t="shared" ref="AK20:AK45" si="26">AJ20-AI20</f>
        <v>0</v>
      </c>
      <c r="AM20" s="65"/>
      <c r="AN20" s="66"/>
      <c r="AO20" s="67">
        <f t="shared" ref="AO20:AO45" si="27">AN20-AM20</f>
        <v>0</v>
      </c>
    </row>
    <row r="21" spans="2:41" hidden="1" x14ac:dyDescent="0.2">
      <c r="B21" s="46"/>
      <c r="C21" s="47"/>
      <c r="D21" s="47"/>
      <c r="E21" s="47"/>
      <c r="G21" s="48" t="e">
        <f t="shared" si="19"/>
        <v>#DIV/0!</v>
      </c>
      <c r="H21" s="48" t="e">
        <f t="shared" si="20"/>
        <v>#N/A</v>
      </c>
      <c r="I21" s="49"/>
      <c r="J21" s="50" t="str">
        <f t="shared" si="21"/>
        <v/>
      </c>
      <c r="K21" s="51" t="str">
        <f t="shared" si="22"/>
        <v/>
      </c>
      <c r="L21" s="52">
        <f t="shared" si="23"/>
        <v>0</v>
      </c>
      <c r="N21" s="53"/>
      <c r="O21" s="54"/>
      <c r="P21" s="54"/>
      <c r="Q21" s="54"/>
      <c r="R21" s="54"/>
      <c r="S21" s="54"/>
      <c r="T21" s="54"/>
      <c r="U21" s="63"/>
      <c r="V21" s="69"/>
      <c r="W21" s="58" t="e">
        <f t="shared" si="24"/>
        <v>#DIV/0!</v>
      </c>
      <c r="X21" s="59" t="e">
        <f>VLOOKUP(V21,Masterdata!$E:$F,2,0)</f>
        <v>#N/A</v>
      </c>
      <c r="Y21" s="14">
        <f t="shared" si="25"/>
        <v>0</v>
      </c>
      <c r="Z21" s="7">
        <f>IFERROR(VLOOKUP(N21,Masterdata!$B:$C,2,0),0)</f>
        <v>0</v>
      </c>
      <c r="AA21" s="7">
        <f>IFERROR(VLOOKUP(O21,Masterdata!$B:$C,2,0),0)</f>
        <v>0</v>
      </c>
      <c r="AB21" s="7">
        <f>IFERROR(VLOOKUP(P21,Masterdata!$B:$C,2,0),0)</f>
        <v>0</v>
      </c>
      <c r="AC21" s="7">
        <f>IFERROR(VLOOKUP(Q21,Masterdata!$B:$C,2,0),0)</f>
        <v>0</v>
      </c>
      <c r="AD21" s="7">
        <f>IFERROR(VLOOKUP(R21,Masterdata!$B:$C,2,0),0)</f>
        <v>0</v>
      </c>
      <c r="AE21" s="7">
        <f>IFERROR(VLOOKUP(S21,Masterdata!$B:$C,2,0),0)</f>
        <v>0</v>
      </c>
      <c r="AF21" s="7">
        <f>IFERROR(VLOOKUP(T21,Masterdata!$B:$C,2,0),0)</f>
        <v>0</v>
      </c>
      <c r="AG21" s="7">
        <f>IFERROR(VLOOKUP(U21,Masterdata!$B:$C,2,0),0)</f>
        <v>0</v>
      </c>
      <c r="AH21" s="43"/>
      <c r="AI21" s="65"/>
      <c r="AJ21" s="66"/>
      <c r="AK21" s="67">
        <f t="shared" si="26"/>
        <v>0</v>
      </c>
      <c r="AM21" s="65"/>
      <c r="AN21" s="66"/>
      <c r="AO21" s="67">
        <f t="shared" si="27"/>
        <v>0</v>
      </c>
    </row>
    <row r="22" spans="2:41" hidden="1" x14ac:dyDescent="0.2">
      <c r="B22" s="46"/>
      <c r="C22" s="47"/>
      <c r="D22" s="47"/>
      <c r="E22" s="47"/>
      <c r="G22" s="48" t="e">
        <f t="shared" si="19"/>
        <v>#DIV/0!</v>
      </c>
      <c r="H22" s="48" t="e">
        <f t="shared" si="20"/>
        <v>#N/A</v>
      </c>
      <c r="I22" s="49"/>
      <c r="J22" s="50" t="str">
        <f t="shared" si="21"/>
        <v/>
      </c>
      <c r="K22" s="51" t="str">
        <f t="shared" si="22"/>
        <v/>
      </c>
      <c r="L22" s="52">
        <f t="shared" si="23"/>
        <v>0</v>
      </c>
      <c r="N22" s="53"/>
      <c r="O22" s="54"/>
      <c r="P22" s="54"/>
      <c r="Q22" s="54"/>
      <c r="R22" s="54"/>
      <c r="S22" s="54"/>
      <c r="T22" s="54"/>
      <c r="U22" s="63"/>
      <c r="V22" s="69"/>
      <c r="W22" s="58" t="e">
        <f t="shared" si="24"/>
        <v>#DIV/0!</v>
      </c>
      <c r="X22" s="59" t="e">
        <f>VLOOKUP(V22,Masterdata!$E:$F,2,0)</f>
        <v>#N/A</v>
      </c>
      <c r="Y22" s="14">
        <f t="shared" si="25"/>
        <v>0</v>
      </c>
      <c r="Z22" s="7">
        <f>IFERROR(VLOOKUP(N22,Masterdata!$B:$C,2,0),0)</f>
        <v>0</v>
      </c>
      <c r="AA22" s="7">
        <f>IFERROR(VLOOKUP(O22,Masterdata!$B:$C,2,0),0)</f>
        <v>0</v>
      </c>
      <c r="AB22" s="7">
        <f>IFERROR(VLOOKUP(P22,Masterdata!$B:$C,2,0),0)</f>
        <v>0</v>
      </c>
      <c r="AC22" s="7">
        <f>IFERROR(VLOOKUP(Q22,Masterdata!$B:$C,2,0),0)</f>
        <v>0</v>
      </c>
      <c r="AD22" s="7">
        <f>IFERROR(VLOOKUP(R22,Masterdata!$B:$C,2,0),0)</f>
        <v>0</v>
      </c>
      <c r="AE22" s="7">
        <f>IFERROR(VLOOKUP(S22,Masterdata!$B:$C,2,0),0)</f>
        <v>0</v>
      </c>
      <c r="AF22" s="7">
        <f>IFERROR(VLOOKUP(T22,Masterdata!$B:$C,2,0),0)</f>
        <v>0</v>
      </c>
      <c r="AG22" s="7">
        <f>IFERROR(VLOOKUP(U22,Masterdata!$B:$C,2,0),0)</f>
        <v>0</v>
      </c>
      <c r="AH22" s="43"/>
      <c r="AI22" s="65"/>
      <c r="AJ22" s="66"/>
      <c r="AK22" s="67">
        <f t="shared" si="26"/>
        <v>0</v>
      </c>
      <c r="AM22" s="65"/>
      <c r="AN22" s="66"/>
      <c r="AO22" s="67">
        <f t="shared" si="27"/>
        <v>0</v>
      </c>
    </row>
    <row r="23" spans="2:41" hidden="1" x14ac:dyDescent="0.2">
      <c r="B23" s="46"/>
      <c r="C23" s="47"/>
      <c r="D23" s="47"/>
      <c r="E23" s="47"/>
      <c r="G23" s="48" t="e">
        <f t="shared" si="19"/>
        <v>#DIV/0!</v>
      </c>
      <c r="H23" s="48" t="e">
        <f t="shared" si="20"/>
        <v>#N/A</v>
      </c>
      <c r="I23" s="49"/>
      <c r="J23" s="50" t="str">
        <f t="shared" si="21"/>
        <v/>
      </c>
      <c r="K23" s="51" t="str">
        <f t="shared" si="22"/>
        <v/>
      </c>
      <c r="L23" s="52">
        <f t="shared" si="23"/>
        <v>0</v>
      </c>
      <c r="N23" s="53"/>
      <c r="O23" s="54"/>
      <c r="P23" s="54"/>
      <c r="Q23" s="54"/>
      <c r="R23" s="54"/>
      <c r="S23" s="54"/>
      <c r="T23" s="54"/>
      <c r="U23" s="63"/>
      <c r="V23" s="69"/>
      <c r="W23" s="58" t="e">
        <f t="shared" si="24"/>
        <v>#DIV/0!</v>
      </c>
      <c r="X23" s="59" t="e">
        <f>VLOOKUP(V23,Masterdata!$E:$F,2,0)</f>
        <v>#N/A</v>
      </c>
      <c r="Y23" s="14">
        <f t="shared" si="25"/>
        <v>0</v>
      </c>
      <c r="Z23" s="7">
        <f>IFERROR(VLOOKUP(N23,Masterdata!$B:$C,2,0),0)</f>
        <v>0</v>
      </c>
      <c r="AA23" s="7">
        <f>IFERROR(VLOOKUP(O23,Masterdata!$B:$C,2,0),0)</f>
        <v>0</v>
      </c>
      <c r="AB23" s="7">
        <f>IFERROR(VLOOKUP(P23,Masterdata!$B:$C,2,0),0)</f>
        <v>0</v>
      </c>
      <c r="AC23" s="7">
        <f>IFERROR(VLOOKUP(Q23,Masterdata!$B:$C,2,0),0)</f>
        <v>0</v>
      </c>
      <c r="AD23" s="7">
        <f>IFERROR(VLOOKUP(R23,Masterdata!$B:$C,2,0),0)</f>
        <v>0</v>
      </c>
      <c r="AE23" s="7">
        <f>IFERROR(VLOOKUP(S23,Masterdata!$B:$C,2,0),0)</f>
        <v>0</v>
      </c>
      <c r="AF23" s="7">
        <f>IFERROR(VLOOKUP(T23,Masterdata!$B:$C,2,0),0)</f>
        <v>0</v>
      </c>
      <c r="AG23" s="7">
        <f>IFERROR(VLOOKUP(U23,Masterdata!$B:$C,2,0),0)</f>
        <v>0</v>
      </c>
      <c r="AH23" s="43"/>
      <c r="AI23" s="65"/>
      <c r="AJ23" s="66"/>
      <c r="AK23" s="67">
        <f t="shared" si="26"/>
        <v>0</v>
      </c>
      <c r="AM23" s="65"/>
      <c r="AN23" s="66"/>
      <c r="AO23" s="67">
        <f t="shared" si="27"/>
        <v>0</v>
      </c>
    </row>
    <row r="24" spans="2:41" hidden="1" x14ac:dyDescent="0.2">
      <c r="B24" s="46"/>
      <c r="C24" s="47"/>
      <c r="D24" s="47"/>
      <c r="E24" s="47"/>
      <c r="F24" s="68"/>
      <c r="G24" s="48" t="e">
        <f t="shared" si="19"/>
        <v>#DIV/0!</v>
      </c>
      <c r="H24" s="48" t="e">
        <f t="shared" si="20"/>
        <v>#N/A</v>
      </c>
      <c r="I24" s="49"/>
      <c r="J24" s="50" t="str">
        <f t="shared" si="21"/>
        <v/>
      </c>
      <c r="K24" s="51" t="str">
        <f t="shared" si="22"/>
        <v/>
      </c>
      <c r="L24" s="52">
        <f t="shared" si="23"/>
        <v>0</v>
      </c>
      <c r="N24" s="53"/>
      <c r="O24" s="54"/>
      <c r="P24" s="54"/>
      <c r="Q24" s="54"/>
      <c r="R24" s="54"/>
      <c r="S24" s="54"/>
      <c r="T24" s="54"/>
      <c r="U24" s="63"/>
      <c r="V24" s="69"/>
      <c r="W24" s="58" t="e">
        <f t="shared" si="24"/>
        <v>#DIV/0!</v>
      </c>
      <c r="X24" s="59" t="e">
        <f>VLOOKUP(V24,Masterdata!$E:$F,2,0)</f>
        <v>#N/A</v>
      </c>
      <c r="Y24" s="14">
        <f t="shared" si="25"/>
        <v>0</v>
      </c>
      <c r="Z24" s="7">
        <f>IFERROR(VLOOKUP(N24,Masterdata!$B:$C,2,0),0)</f>
        <v>0</v>
      </c>
      <c r="AA24" s="7">
        <f>IFERROR(VLOOKUP(O24,Masterdata!$B:$C,2,0),0)</f>
        <v>0</v>
      </c>
      <c r="AB24" s="7">
        <f>IFERROR(VLOOKUP(P24,Masterdata!$B:$C,2,0),0)</f>
        <v>0</v>
      </c>
      <c r="AC24" s="7">
        <f>IFERROR(VLOOKUP(Q24,Masterdata!$B:$C,2,0),0)</f>
        <v>0</v>
      </c>
      <c r="AD24" s="7">
        <f>IFERROR(VLOOKUP(R24,Masterdata!$B:$C,2,0),0)</f>
        <v>0</v>
      </c>
      <c r="AE24" s="7">
        <f>IFERROR(VLOOKUP(S24,Masterdata!$B:$C,2,0),0)</f>
        <v>0</v>
      </c>
      <c r="AF24" s="7">
        <f>IFERROR(VLOOKUP(T24,Masterdata!$B:$C,2,0),0)</f>
        <v>0</v>
      </c>
      <c r="AG24" s="7">
        <f>IFERROR(VLOOKUP(U24,Masterdata!$B:$C,2,0),0)</f>
        <v>0</v>
      </c>
      <c r="AH24" s="43"/>
      <c r="AI24" s="65"/>
      <c r="AJ24" s="66"/>
      <c r="AK24" s="67">
        <f t="shared" si="26"/>
        <v>0</v>
      </c>
      <c r="AM24" s="65"/>
      <c r="AN24" s="66"/>
      <c r="AO24" s="67">
        <f t="shared" si="27"/>
        <v>0</v>
      </c>
    </row>
    <row r="25" spans="2:41" hidden="1" x14ac:dyDescent="0.2">
      <c r="B25" s="46"/>
      <c r="C25" s="47"/>
      <c r="D25" s="47"/>
      <c r="E25" s="47"/>
      <c r="G25" s="48" t="e">
        <f t="shared" si="19"/>
        <v>#DIV/0!</v>
      </c>
      <c r="H25" s="48" t="e">
        <f t="shared" si="20"/>
        <v>#N/A</v>
      </c>
      <c r="I25" s="49"/>
      <c r="J25" s="50" t="str">
        <f t="shared" si="21"/>
        <v/>
      </c>
      <c r="K25" s="51" t="str">
        <f t="shared" si="22"/>
        <v/>
      </c>
      <c r="L25" s="52">
        <f t="shared" si="23"/>
        <v>0</v>
      </c>
      <c r="N25" s="53"/>
      <c r="O25" s="54"/>
      <c r="P25" s="54"/>
      <c r="Q25" s="54"/>
      <c r="R25" s="54"/>
      <c r="S25" s="54"/>
      <c r="T25" s="54"/>
      <c r="U25" s="63"/>
      <c r="V25" s="69"/>
      <c r="W25" s="58" t="e">
        <f t="shared" si="24"/>
        <v>#DIV/0!</v>
      </c>
      <c r="X25" s="59" t="e">
        <f>VLOOKUP(V25,Masterdata!$E:$F,2,0)</f>
        <v>#N/A</v>
      </c>
      <c r="Y25" s="14">
        <f t="shared" si="25"/>
        <v>0</v>
      </c>
      <c r="Z25" s="7">
        <f>IFERROR(VLOOKUP(N25,Masterdata!$B:$C,2,0),0)</f>
        <v>0</v>
      </c>
      <c r="AA25" s="7">
        <f>IFERROR(VLOOKUP(O25,Masterdata!$B:$C,2,0),0)</f>
        <v>0</v>
      </c>
      <c r="AB25" s="7">
        <f>IFERROR(VLOOKUP(P25,Masterdata!$B:$C,2,0),0)</f>
        <v>0</v>
      </c>
      <c r="AC25" s="7">
        <f>IFERROR(VLOOKUP(Q25,Masterdata!$B:$C,2,0),0)</f>
        <v>0</v>
      </c>
      <c r="AD25" s="7">
        <f>IFERROR(VLOOKUP(R25,Masterdata!$B:$C,2,0),0)</f>
        <v>0</v>
      </c>
      <c r="AE25" s="7">
        <f>IFERROR(VLOOKUP(S25,Masterdata!$B:$C,2,0),0)</f>
        <v>0</v>
      </c>
      <c r="AF25" s="7">
        <f>IFERROR(VLOOKUP(T25,Masterdata!$B:$C,2,0),0)</f>
        <v>0</v>
      </c>
      <c r="AG25" s="7">
        <f>IFERROR(VLOOKUP(U25,Masterdata!$B:$C,2,0),0)</f>
        <v>0</v>
      </c>
      <c r="AH25" s="43"/>
      <c r="AI25" s="65"/>
      <c r="AJ25" s="66"/>
      <c r="AK25" s="67">
        <f t="shared" si="26"/>
        <v>0</v>
      </c>
      <c r="AM25" s="65"/>
      <c r="AN25" s="66"/>
      <c r="AO25" s="67">
        <f t="shared" si="27"/>
        <v>0</v>
      </c>
    </row>
    <row r="26" spans="2:41" hidden="1" x14ac:dyDescent="0.2">
      <c r="B26" s="46"/>
      <c r="C26" s="47"/>
      <c r="D26" s="47"/>
      <c r="E26" s="47"/>
      <c r="G26" s="48" t="e">
        <f t="shared" si="19"/>
        <v>#DIV/0!</v>
      </c>
      <c r="H26" s="48" t="e">
        <f t="shared" si="20"/>
        <v>#N/A</v>
      </c>
      <c r="I26" s="49"/>
      <c r="J26" s="50" t="str">
        <f t="shared" si="21"/>
        <v/>
      </c>
      <c r="K26" s="51" t="str">
        <f t="shared" si="22"/>
        <v/>
      </c>
      <c r="L26" s="52">
        <f t="shared" si="23"/>
        <v>0</v>
      </c>
      <c r="N26" s="53"/>
      <c r="O26" s="54"/>
      <c r="P26" s="54"/>
      <c r="Q26" s="54"/>
      <c r="R26" s="54"/>
      <c r="S26" s="54"/>
      <c r="T26" s="54"/>
      <c r="U26" s="63"/>
      <c r="V26" s="69"/>
      <c r="W26" s="58" t="e">
        <f t="shared" si="24"/>
        <v>#DIV/0!</v>
      </c>
      <c r="X26" s="59" t="e">
        <f>VLOOKUP(V26,Masterdata!$E:$F,2,0)</f>
        <v>#N/A</v>
      </c>
      <c r="Y26" s="14">
        <f t="shared" si="25"/>
        <v>0</v>
      </c>
      <c r="Z26" s="7">
        <f>IFERROR(VLOOKUP(N26,Masterdata!$B:$C,2,0),0)</f>
        <v>0</v>
      </c>
      <c r="AA26" s="7">
        <f>IFERROR(VLOOKUP(O26,Masterdata!$B:$C,2,0),0)</f>
        <v>0</v>
      </c>
      <c r="AB26" s="7">
        <f>IFERROR(VLOOKUP(P26,Masterdata!$B:$C,2,0),0)</f>
        <v>0</v>
      </c>
      <c r="AC26" s="7">
        <f>IFERROR(VLOOKUP(Q26,Masterdata!$B:$C,2,0),0)</f>
        <v>0</v>
      </c>
      <c r="AD26" s="7">
        <f>IFERROR(VLOOKUP(R26,Masterdata!$B:$C,2,0),0)</f>
        <v>0</v>
      </c>
      <c r="AE26" s="7">
        <f>IFERROR(VLOOKUP(S26,Masterdata!$B:$C,2,0),0)</f>
        <v>0</v>
      </c>
      <c r="AF26" s="7">
        <f>IFERROR(VLOOKUP(T26,Masterdata!$B:$C,2,0),0)</f>
        <v>0</v>
      </c>
      <c r="AG26" s="7">
        <f>IFERROR(VLOOKUP(U26,Masterdata!$B:$C,2,0),0)</f>
        <v>0</v>
      </c>
      <c r="AH26" s="43"/>
      <c r="AI26" s="65"/>
      <c r="AJ26" s="66"/>
      <c r="AK26" s="67">
        <f t="shared" si="26"/>
        <v>0</v>
      </c>
      <c r="AM26" s="65"/>
      <c r="AN26" s="66"/>
      <c r="AO26" s="67">
        <f t="shared" si="27"/>
        <v>0</v>
      </c>
    </row>
    <row r="27" spans="2:41" hidden="1" x14ac:dyDescent="0.2">
      <c r="B27" s="46"/>
      <c r="C27" s="47"/>
      <c r="D27" s="47"/>
      <c r="E27" s="47"/>
      <c r="G27" s="48" t="e">
        <f t="shared" si="19"/>
        <v>#DIV/0!</v>
      </c>
      <c r="H27" s="48" t="e">
        <f t="shared" si="20"/>
        <v>#N/A</v>
      </c>
      <c r="I27" s="49"/>
      <c r="J27" s="50" t="str">
        <f t="shared" si="21"/>
        <v/>
      </c>
      <c r="K27" s="51" t="str">
        <f t="shared" si="22"/>
        <v/>
      </c>
      <c r="L27" s="52">
        <f t="shared" si="23"/>
        <v>0</v>
      </c>
      <c r="N27" s="53"/>
      <c r="O27" s="54"/>
      <c r="P27" s="54"/>
      <c r="Q27" s="54"/>
      <c r="R27" s="54"/>
      <c r="S27" s="54"/>
      <c r="T27" s="54"/>
      <c r="U27" s="63"/>
      <c r="V27" s="69"/>
      <c r="W27" s="58" t="e">
        <f t="shared" si="24"/>
        <v>#DIV/0!</v>
      </c>
      <c r="X27" s="59" t="e">
        <f>VLOOKUP(V27,Masterdata!$E:$F,2,0)</f>
        <v>#N/A</v>
      </c>
      <c r="Y27" s="14">
        <f t="shared" si="25"/>
        <v>0</v>
      </c>
      <c r="Z27" s="7">
        <f>IFERROR(VLOOKUP(N27,Masterdata!$B:$C,2,0),0)</f>
        <v>0</v>
      </c>
      <c r="AA27" s="7">
        <f>IFERROR(VLOOKUP(O27,Masterdata!$B:$C,2,0),0)</f>
        <v>0</v>
      </c>
      <c r="AB27" s="7">
        <f>IFERROR(VLOOKUP(P27,Masterdata!$B:$C,2,0),0)</f>
        <v>0</v>
      </c>
      <c r="AC27" s="7">
        <f>IFERROR(VLOOKUP(Q27,Masterdata!$B:$C,2,0),0)</f>
        <v>0</v>
      </c>
      <c r="AD27" s="7">
        <f>IFERROR(VLOOKUP(R27,Masterdata!$B:$C,2,0),0)</f>
        <v>0</v>
      </c>
      <c r="AE27" s="7">
        <f>IFERROR(VLOOKUP(S27,Masterdata!$B:$C,2,0),0)</f>
        <v>0</v>
      </c>
      <c r="AF27" s="7">
        <f>IFERROR(VLOOKUP(T27,Masterdata!$B:$C,2,0),0)</f>
        <v>0</v>
      </c>
      <c r="AG27" s="7">
        <f>IFERROR(VLOOKUP(U27,Masterdata!$B:$C,2,0),0)</f>
        <v>0</v>
      </c>
      <c r="AH27" s="43"/>
      <c r="AI27" s="65"/>
      <c r="AJ27" s="66"/>
      <c r="AK27" s="67">
        <f t="shared" si="26"/>
        <v>0</v>
      </c>
      <c r="AM27" s="65"/>
      <c r="AN27" s="66"/>
      <c r="AO27" s="67">
        <f t="shared" si="27"/>
        <v>0</v>
      </c>
    </row>
    <row r="28" spans="2:41" hidden="1" x14ac:dyDescent="0.2">
      <c r="B28" s="46"/>
      <c r="C28" s="47"/>
      <c r="D28" s="47"/>
      <c r="E28" s="47"/>
      <c r="G28" s="48" t="e">
        <f t="shared" si="19"/>
        <v>#DIV/0!</v>
      </c>
      <c r="H28" s="48" t="e">
        <f t="shared" si="20"/>
        <v>#N/A</v>
      </c>
      <c r="I28" s="49"/>
      <c r="J28" s="50" t="str">
        <f t="shared" si="21"/>
        <v/>
      </c>
      <c r="K28" s="51" t="str">
        <f t="shared" si="22"/>
        <v/>
      </c>
      <c r="L28" s="52">
        <f t="shared" si="23"/>
        <v>0</v>
      </c>
      <c r="N28" s="53"/>
      <c r="O28" s="54"/>
      <c r="P28" s="54"/>
      <c r="Q28" s="54"/>
      <c r="R28" s="54"/>
      <c r="S28" s="54"/>
      <c r="T28" s="54"/>
      <c r="U28" s="63"/>
      <c r="V28" s="69"/>
      <c r="W28" s="58" t="e">
        <f t="shared" si="24"/>
        <v>#DIV/0!</v>
      </c>
      <c r="X28" s="59" t="e">
        <f>VLOOKUP(V28,Masterdata!$E:$F,2,0)</f>
        <v>#N/A</v>
      </c>
      <c r="Y28" s="14">
        <f t="shared" si="25"/>
        <v>0</v>
      </c>
      <c r="Z28" s="7">
        <f>IFERROR(VLOOKUP(N28,Masterdata!$B:$C,2,0),0)</f>
        <v>0</v>
      </c>
      <c r="AA28" s="7">
        <f>IFERROR(VLOOKUP(O28,Masterdata!$B:$C,2,0),0)</f>
        <v>0</v>
      </c>
      <c r="AB28" s="7">
        <f>IFERROR(VLOOKUP(P28,Masterdata!$B:$C,2,0),0)</f>
        <v>0</v>
      </c>
      <c r="AC28" s="7">
        <f>IFERROR(VLOOKUP(Q28,Masterdata!$B:$C,2,0),0)</f>
        <v>0</v>
      </c>
      <c r="AD28" s="7">
        <f>IFERROR(VLOOKUP(R28,Masterdata!$B:$C,2,0),0)</f>
        <v>0</v>
      </c>
      <c r="AE28" s="7">
        <f>IFERROR(VLOOKUP(S28,Masterdata!$B:$C,2,0),0)</f>
        <v>0</v>
      </c>
      <c r="AF28" s="7">
        <f>IFERROR(VLOOKUP(T28,Masterdata!$B:$C,2,0),0)</f>
        <v>0</v>
      </c>
      <c r="AG28" s="7">
        <f>IFERROR(VLOOKUP(U28,Masterdata!$B:$C,2,0),0)</f>
        <v>0</v>
      </c>
      <c r="AH28" s="43"/>
      <c r="AI28" s="65"/>
      <c r="AJ28" s="66"/>
      <c r="AK28" s="67">
        <f t="shared" si="26"/>
        <v>0</v>
      </c>
      <c r="AM28" s="65"/>
      <c r="AN28" s="66"/>
      <c r="AO28" s="67">
        <f t="shared" si="27"/>
        <v>0</v>
      </c>
    </row>
    <row r="29" spans="2:41" hidden="1" x14ac:dyDescent="0.2">
      <c r="B29" s="46"/>
      <c r="C29" s="47"/>
      <c r="D29" s="47"/>
      <c r="E29" s="47"/>
      <c r="G29" s="48" t="e">
        <f t="shared" si="19"/>
        <v>#DIV/0!</v>
      </c>
      <c r="H29" s="48" t="e">
        <f t="shared" si="20"/>
        <v>#N/A</v>
      </c>
      <c r="I29" s="49"/>
      <c r="J29" s="50" t="str">
        <f t="shared" si="21"/>
        <v/>
      </c>
      <c r="K29" s="51" t="str">
        <f t="shared" si="22"/>
        <v/>
      </c>
      <c r="L29" s="52">
        <f t="shared" si="23"/>
        <v>0</v>
      </c>
      <c r="N29" s="53"/>
      <c r="O29" s="54"/>
      <c r="P29" s="54"/>
      <c r="Q29" s="54"/>
      <c r="R29" s="54"/>
      <c r="S29" s="54"/>
      <c r="T29" s="54"/>
      <c r="U29" s="63"/>
      <c r="V29" s="69"/>
      <c r="W29" s="58" t="e">
        <f t="shared" si="24"/>
        <v>#DIV/0!</v>
      </c>
      <c r="X29" s="59" t="e">
        <f>VLOOKUP(V29,Masterdata!$E:$F,2,0)</f>
        <v>#N/A</v>
      </c>
      <c r="Y29" s="14">
        <f t="shared" si="25"/>
        <v>0</v>
      </c>
      <c r="Z29" s="7">
        <f>IFERROR(VLOOKUP(N29,Masterdata!$B:$C,2,0),0)</f>
        <v>0</v>
      </c>
      <c r="AA29" s="7">
        <f>IFERROR(VLOOKUP(O29,Masterdata!$B:$C,2,0),0)</f>
        <v>0</v>
      </c>
      <c r="AB29" s="7">
        <f>IFERROR(VLOOKUP(P29,Masterdata!$B:$C,2,0),0)</f>
        <v>0</v>
      </c>
      <c r="AC29" s="7">
        <f>IFERROR(VLOOKUP(Q29,Masterdata!$B:$C,2,0),0)</f>
        <v>0</v>
      </c>
      <c r="AD29" s="7">
        <f>IFERROR(VLOOKUP(R29,Masterdata!$B:$C,2,0),0)</f>
        <v>0</v>
      </c>
      <c r="AE29" s="7">
        <f>IFERROR(VLOOKUP(S29,Masterdata!$B:$C,2,0),0)</f>
        <v>0</v>
      </c>
      <c r="AF29" s="7">
        <f>IFERROR(VLOOKUP(T29,Masterdata!$B:$C,2,0),0)</f>
        <v>0</v>
      </c>
      <c r="AG29" s="7">
        <f>IFERROR(VLOOKUP(U29,Masterdata!$B:$C,2,0),0)</f>
        <v>0</v>
      </c>
      <c r="AH29" s="43"/>
      <c r="AI29" s="65"/>
      <c r="AJ29" s="66"/>
      <c r="AK29" s="67">
        <f t="shared" si="26"/>
        <v>0</v>
      </c>
      <c r="AM29" s="65"/>
      <c r="AN29" s="66"/>
      <c r="AO29" s="67">
        <f t="shared" si="27"/>
        <v>0</v>
      </c>
    </row>
    <row r="30" spans="2:41" hidden="1" x14ac:dyDescent="0.2">
      <c r="B30" s="46"/>
      <c r="C30" s="47"/>
      <c r="D30" s="47"/>
      <c r="E30" s="47"/>
      <c r="G30" s="48" t="e">
        <f t="shared" si="19"/>
        <v>#DIV/0!</v>
      </c>
      <c r="H30" s="48" t="e">
        <f t="shared" si="20"/>
        <v>#N/A</v>
      </c>
      <c r="I30" s="49"/>
      <c r="J30" s="50" t="str">
        <f t="shared" si="21"/>
        <v/>
      </c>
      <c r="K30" s="51" t="str">
        <f t="shared" si="22"/>
        <v/>
      </c>
      <c r="L30" s="52">
        <f t="shared" si="23"/>
        <v>0</v>
      </c>
      <c r="N30" s="53"/>
      <c r="O30" s="54"/>
      <c r="P30" s="54"/>
      <c r="Q30" s="54"/>
      <c r="R30" s="54"/>
      <c r="S30" s="54"/>
      <c r="T30" s="54"/>
      <c r="U30" s="63"/>
      <c r="V30" s="69"/>
      <c r="W30" s="58" t="e">
        <f t="shared" si="24"/>
        <v>#DIV/0!</v>
      </c>
      <c r="X30" s="59" t="e">
        <f>VLOOKUP(V30,Masterdata!$E:$F,2,0)</f>
        <v>#N/A</v>
      </c>
      <c r="Y30" s="14">
        <f t="shared" si="25"/>
        <v>0</v>
      </c>
      <c r="Z30" s="7">
        <f>IFERROR(VLOOKUP(N30,Masterdata!$B:$C,2,0),0)</f>
        <v>0</v>
      </c>
      <c r="AA30" s="7">
        <f>IFERROR(VLOOKUP(O30,Masterdata!$B:$C,2,0),0)</f>
        <v>0</v>
      </c>
      <c r="AB30" s="7">
        <f>IFERROR(VLOOKUP(P30,Masterdata!$B:$C,2,0),0)</f>
        <v>0</v>
      </c>
      <c r="AC30" s="7">
        <f>IFERROR(VLOOKUP(Q30,Masterdata!$B:$C,2,0),0)</f>
        <v>0</v>
      </c>
      <c r="AD30" s="7">
        <f>IFERROR(VLOOKUP(R30,Masterdata!$B:$C,2,0),0)</f>
        <v>0</v>
      </c>
      <c r="AE30" s="7">
        <f>IFERROR(VLOOKUP(S30,Masterdata!$B:$C,2,0),0)</f>
        <v>0</v>
      </c>
      <c r="AF30" s="7">
        <f>IFERROR(VLOOKUP(T30,Masterdata!$B:$C,2,0),0)</f>
        <v>0</v>
      </c>
      <c r="AG30" s="7">
        <f>IFERROR(VLOOKUP(U30,Masterdata!$B:$C,2,0),0)</f>
        <v>0</v>
      </c>
      <c r="AH30" s="43"/>
      <c r="AI30" s="65"/>
      <c r="AJ30" s="66"/>
      <c r="AK30" s="67">
        <f t="shared" si="26"/>
        <v>0</v>
      </c>
      <c r="AM30" s="65"/>
      <c r="AN30" s="66"/>
      <c r="AO30" s="67">
        <f t="shared" si="27"/>
        <v>0</v>
      </c>
    </row>
    <row r="31" spans="2:41" hidden="1" x14ac:dyDescent="0.2">
      <c r="B31" s="46"/>
      <c r="C31" s="47"/>
      <c r="D31" s="47"/>
      <c r="E31" s="47"/>
      <c r="G31" s="48" t="e">
        <f t="shared" ref="G31" si="28">W31</f>
        <v>#DIV/0!</v>
      </c>
      <c r="H31" s="48" t="e">
        <f t="shared" ref="H31" si="29">X31</f>
        <v>#N/A</v>
      </c>
      <c r="I31" s="49"/>
      <c r="J31" s="50" t="str">
        <f t="shared" ref="J31" si="30">IFERROR((500/$C$3*C31+500/$D$3*D31)*G31*H31,"")</f>
        <v/>
      </c>
      <c r="K31" s="51" t="str">
        <f t="shared" ref="K31" si="31">IFERROR(500/$E$3*E31*G31*H31,"")</f>
        <v/>
      </c>
      <c r="L31" s="52">
        <f t="shared" ref="L31" si="32">SUM(J31:K31)</f>
        <v>0</v>
      </c>
      <c r="N31" s="53"/>
      <c r="O31" s="54"/>
      <c r="P31" s="54"/>
      <c r="Q31" s="54"/>
      <c r="R31" s="54"/>
      <c r="S31" s="54"/>
      <c r="T31" s="54"/>
      <c r="U31" s="63"/>
      <c r="V31" s="69"/>
      <c r="W31" s="58" t="e">
        <f t="shared" ref="W31" si="33">SUM(Z31:AG31)/Y31</f>
        <v>#DIV/0!</v>
      </c>
      <c r="X31" s="59" t="e">
        <f>VLOOKUP(V31,Masterdata!$E:$F,2,0)</f>
        <v>#N/A</v>
      </c>
      <c r="Y31" s="14">
        <f t="shared" ref="Y31" si="34">COUNTA(N31:U31)</f>
        <v>0</v>
      </c>
      <c r="Z31" s="7">
        <f>IFERROR(VLOOKUP(N31,Masterdata!$B:$C,2,0),0)</f>
        <v>0</v>
      </c>
      <c r="AA31" s="7">
        <f>IFERROR(VLOOKUP(O31,Masterdata!$B:$C,2,0),0)</f>
        <v>0</v>
      </c>
      <c r="AB31" s="7">
        <f>IFERROR(VLOOKUP(P31,Masterdata!$B:$C,2,0),0)</f>
        <v>0</v>
      </c>
      <c r="AC31" s="7">
        <f>IFERROR(VLOOKUP(Q31,Masterdata!$B:$C,2,0),0)</f>
        <v>0</v>
      </c>
      <c r="AD31" s="7">
        <f>IFERROR(VLOOKUP(R31,Masterdata!$B:$C,2,0),0)</f>
        <v>0</v>
      </c>
      <c r="AE31" s="7">
        <f>IFERROR(VLOOKUP(S31,Masterdata!$B:$C,2,0),0)</f>
        <v>0</v>
      </c>
      <c r="AF31" s="7">
        <f>IFERROR(VLOOKUP(T31,Masterdata!$B:$C,2,0),0)</f>
        <v>0</v>
      </c>
      <c r="AG31" s="7">
        <f>IFERROR(VLOOKUP(U31,Masterdata!$B:$C,2,0),0)</f>
        <v>0</v>
      </c>
      <c r="AH31" s="43"/>
      <c r="AI31" s="65"/>
      <c r="AJ31" s="66"/>
      <c r="AK31" s="67">
        <f t="shared" ref="AK31" si="35">AJ31-AI31</f>
        <v>0</v>
      </c>
      <c r="AM31" s="65"/>
      <c r="AN31" s="66"/>
      <c r="AO31" s="67">
        <f t="shared" ref="AO31" si="36">AN31-AM31</f>
        <v>0</v>
      </c>
    </row>
    <row r="32" spans="2:41" hidden="1" x14ac:dyDescent="0.2">
      <c r="B32" s="46"/>
      <c r="C32" s="47"/>
      <c r="D32" s="47"/>
      <c r="E32" s="47"/>
      <c r="G32" s="48" t="e">
        <f t="shared" si="19"/>
        <v>#DIV/0!</v>
      </c>
      <c r="H32" s="48" t="e">
        <f t="shared" si="20"/>
        <v>#N/A</v>
      </c>
      <c r="I32" s="49"/>
      <c r="J32" s="50" t="str">
        <f t="shared" si="21"/>
        <v/>
      </c>
      <c r="K32" s="51" t="str">
        <f t="shared" si="22"/>
        <v/>
      </c>
      <c r="L32" s="52">
        <f t="shared" si="23"/>
        <v>0</v>
      </c>
      <c r="N32" s="53"/>
      <c r="O32" s="54"/>
      <c r="P32" s="54"/>
      <c r="Q32" s="54"/>
      <c r="R32" s="54"/>
      <c r="S32" s="54"/>
      <c r="T32" s="54"/>
      <c r="U32" s="63"/>
      <c r="V32" s="69"/>
      <c r="W32" s="58" t="e">
        <f t="shared" si="24"/>
        <v>#DIV/0!</v>
      </c>
      <c r="X32" s="59" t="e">
        <f>VLOOKUP(V32,Masterdata!$E:$F,2,0)</f>
        <v>#N/A</v>
      </c>
      <c r="Y32" s="14">
        <f t="shared" si="25"/>
        <v>0</v>
      </c>
      <c r="Z32" s="7">
        <f>IFERROR(VLOOKUP(N32,Masterdata!$B:$C,2,0),0)</f>
        <v>0</v>
      </c>
      <c r="AA32" s="7">
        <f>IFERROR(VLOOKUP(O32,Masterdata!$B:$C,2,0),0)</f>
        <v>0</v>
      </c>
      <c r="AB32" s="7">
        <f>IFERROR(VLOOKUP(P32,Masterdata!$B:$C,2,0),0)</f>
        <v>0</v>
      </c>
      <c r="AC32" s="7">
        <f>IFERROR(VLOOKUP(Q32,Masterdata!$B:$C,2,0),0)</f>
        <v>0</v>
      </c>
      <c r="AD32" s="7">
        <f>IFERROR(VLOOKUP(R32,Masterdata!$B:$C,2,0),0)</f>
        <v>0</v>
      </c>
      <c r="AE32" s="7">
        <f>IFERROR(VLOOKUP(S32,Masterdata!$B:$C,2,0),0)</f>
        <v>0</v>
      </c>
      <c r="AF32" s="7">
        <f>IFERROR(VLOOKUP(T32,Masterdata!$B:$C,2,0),0)</f>
        <v>0</v>
      </c>
      <c r="AG32" s="7">
        <f>IFERROR(VLOOKUP(U32,Masterdata!$B:$C,2,0),0)</f>
        <v>0</v>
      </c>
      <c r="AH32" s="43"/>
      <c r="AI32" s="65"/>
      <c r="AJ32" s="66"/>
      <c r="AK32" s="67">
        <f t="shared" si="26"/>
        <v>0</v>
      </c>
      <c r="AM32" s="65"/>
      <c r="AN32" s="66"/>
      <c r="AO32" s="67">
        <f t="shared" si="27"/>
        <v>0</v>
      </c>
    </row>
    <row r="33" spans="2:41" hidden="1" x14ac:dyDescent="0.2">
      <c r="B33" s="46"/>
      <c r="C33" s="47"/>
      <c r="D33" s="47"/>
      <c r="E33" s="47"/>
      <c r="G33" s="48" t="e">
        <f t="shared" si="19"/>
        <v>#DIV/0!</v>
      </c>
      <c r="H33" s="48" t="e">
        <f t="shared" si="20"/>
        <v>#N/A</v>
      </c>
      <c r="I33" s="49"/>
      <c r="J33" s="50" t="str">
        <f t="shared" si="21"/>
        <v/>
      </c>
      <c r="K33" s="51" t="str">
        <f t="shared" si="22"/>
        <v/>
      </c>
      <c r="L33" s="52">
        <f t="shared" si="23"/>
        <v>0</v>
      </c>
      <c r="N33" s="53"/>
      <c r="O33" s="54"/>
      <c r="P33" s="54"/>
      <c r="Q33" s="54"/>
      <c r="R33" s="54"/>
      <c r="S33" s="54"/>
      <c r="T33" s="54"/>
      <c r="U33" s="63"/>
      <c r="V33" s="69"/>
      <c r="W33" s="58" t="e">
        <f t="shared" si="24"/>
        <v>#DIV/0!</v>
      </c>
      <c r="X33" s="59" t="e">
        <f>VLOOKUP(V33,Masterdata!$E:$F,2,0)</f>
        <v>#N/A</v>
      </c>
      <c r="Y33" s="14">
        <f t="shared" si="25"/>
        <v>0</v>
      </c>
      <c r="Z33" s="7">
        <f>IFERROR(VLOOKUP(N33,Masterdata!$B:$C,2,0),0)</f>
        <v>0</v>
      </c>
      <c r="AA33" s="7">
        <f>IFERROR(VLOOKUP(O33,Masterdata!$B:$C,2,0),0)</f>
        <v>0</v>
      </c>
      <c r="AB33" s="7">
        <f>IFERROR(VLOOKUP(P33,Masterdata!$B:$C,2,0),0)</f>
        <v>0</v>
      </c>
      <c r="AC33" s="7">
        <f>IFERROR(VLOOKUP(Q33,Masterdata!$B:$C,2,0),0)</f>
        <v>0</v>
      </c>
      <c r="AD33" s="7">
        <f>IFERROR(VLOOKUP(R33,Masterdata!$B:$C,2,0),0)</f>
        <v>0</v>
      </c>
      <c r="AE33" s="7">
        <f>IFERROR(VLOOKUP(S33,Masterdata!$B:$C,2,0),0)</f>
        <v>0</v>
      </c>
      <c r="AF33" s="7">
        <f>IFERROR(VLOOKUP(T33,Masterdata!$B:$C,2,0),0)</f>
        <v>0</v>
      </c>
      <c r="AG33" s="7">
        <f>IFERROR(VLOOKUP(U33,Masterdata!$B:$C,2,0),0)</f>
        <v>0</v>
      </c>
      <c r="AH33" s="43"/>
      <c r="AI33" s="65"/>
      <c r="AJ33" s="66"/>
      <c r="AK33" s="67">
        <f t="shared" si="26"/>
        <v>0</v>
      </c>
      <c r="AM33" s="65"/>
      <c r="AN33" s="66"/>
      <c r="AO33" s="67">
        <f t="shared" si="27"/>
        <v>0</v>
      </c>
    </row>
    <row r="34" spans="2:41" hidden="1" x14ac:dyDescent="0.2">
      <c r="B34" s="46"/>
      <c r="C34" s="47"/>
      <c r="D34" s="47"/>
      <c r="E34" s="47"/>
      <c r="G34" s="48" t="e">
        <f t="shared" si="19"/>
        <v>#DIV/0!</v>
      </c>
      <c r="H34" s="48" t="e">
        <f t="shared" si="20"/>
        <v>#N/A</v>
      </c>
      <c r="I34" s="49"/>
      <c r="J34" s="50" t="str">
        <f t="shared" si="21"/>
        <v/>
      </c>
      <c r="K34" s="51" t="str">
        <f t="shared" si="22"/>
        <v/>
      </c>
      <c r="L34" s="52">
        <f t="shared" si="23"/>
        <v>0</v>
      </c>
      <c r="N34" s="53"/>
      <c r="O34" s="54"/>
      <c r="P34" s="54"/>
      <c r="Q34" s="54"/>
      <c r="R34" s="54"/>
      <c r="S34" s="54"/>
      <c r="T34" s="54"/>
      <c r="U34" s="63"/>
      <c r="V34" s="69"/>
      <c r="W34" s="58" t="e">
        <f t="shared" si="24"/>
        <v>#DIV/0!</v>
      </c>
      <c r="X34" s="59" t="e">
        <f>VLOOKUP(V34,Masterdata!$E:$F,2,0)</f>
        <v>#N/A</v>
      </c>
      <c r="Y34" s="14">
        <f t="shared" si="25"/>
        <v>0</v>
      </c>
      <c r="Z34" s="7">
        <f>IFERROR(VLOOKUP(N34,Masterdata!$B:$C,2,0),0)</f>
        <v>0</v>
      </c>
      <c r="AA34" s="7">
        <f>IFERROR(VLOOKUP(O34,Masterdata!$B:$C,2,0),0)</f>
        <v>0</v>
      </c>
      <c r="AB34" s="7">
        <f>IFERROR(VLOOKUP(P34,Masterdata!$B:$C,2,0),0)</f>
        <v>0</v>
      </c>
      <c r="AC34" s="7">
        <f>IFERROR(VLOOKUP(Q34,Masterdata!$B:$C,2,0),0)</f>
        <v>0</v>
      </c>
      <c r="AD34" s="7">
        <f>IFERROR(VLOOKUP(R34,Masterdata!$B:$C,2,0),0)</f>
        <v>0</v>
      </c>
      <c r="AE34" s="7">
        <f>IFERROR(VLOOKUP(S34,Masterdata!$B:$C,2,0),0)</f>
        <v>0</v>
      </c>
      <c r="AF34" s="7">
        <f>IFERROR(VLOOKUP(T34,Masterdata!$B:$C,2,0),0)</f>
        <v>0</v>
      </c>
      <c r="AG34" s="7">
        <f>IFERROR(VLOOKUP(U34,Masterdata!$B:$C,2,0),0)</f>
        <v>0</v>
      </c>
      <c r="AH34" s="43"/>
      <c r="AI34" s="65"/>
      <c r="AJ34" s="66"/>
      <c r="AK34" s="67">
        <f t="shared" si="26"/>
        <v>0</v>
      </c>
      <c r="AM34" s="65"/>
      <c r="AN34" s="66"/>
      <c r="AO34" s="67">
        <f t="shared" si="27"/>
        <v>0</v>
      </c>
    </row>
    <row r="35" spans="2:41" hidden="1" x14ac:dyDescent="0.2">
      <c r="B35" s="46"/>
      <c r="C35" s="47"/>
      <c r="D35" s="47"/>
      <c r="E35" s="47"/>
      <c r="G35" s="48" t="e">
        <f t="shared" si="19"/>
        <v>#DIV/0!</v>
      </c>
      <c r="H35" s="48" t="e">
        <f t="shared" si="20"/>
        <v>#N/A</v>
      </c>
      <c r="I35" s="49"/>
      <c r="J35" s="50" t="str">
        <f t="shared" si="21"/>
        <v/>
      </c>
      <c r="K35" s="51" t="str">
        <f t="shared" si="22"/>
        <v/>
      </c>
      <c r="L35" s="52">
        <f t="shared" si="23"/>
        <v>0</v>
      </c>
      <c r="N35" s="53"/>
      <c r="O35" s="54"/>
      <c r="P35" s="54"/>
      <c r="Q35" s="54"/>
      <c r="R35" s="54"/>
      <c r="S35" s="54"/>
      <c r="T35" s="54"/>
      <c r="U35" s="63"/>
      <c r="V35" s="69"/>
      <c r="W35" s="58" t="e">
        <f t="shared" si="24"/>
        <v>#DIV/0!</v>
      </c>
      <c r="X35" s="59" t="e">
        <f>VLOOKUP(V35,Masterdata!$E:$F,2,0)</f>
        <v>#N/A</v>
      </c>
      <c r="Y35" s="14">
        <f t="shared" si="25"/>
        <v>0</v>
      </c>
      <c r="Z35" s="7">
        <f>IFERROR(VLOOKUP(N35,Masterdata!$B:$C,2,0),0)</f>
        <v>0</v>
      </c>
      <c r="AA35" s="7">
        <f>IFERROR(VLOOKUP(O35,Masterdata!$B:$C,2,0),0)</f>
        <v>0</v>
      </c>
      <c r="AB35" s="7">
        <f>IFERROR(VLOOKUP(P35,Masterdata!$B:$C,2,0),0)</f>
        <v>0</v>
      </c>
      <c r="AC35" s="7">
        <f>IFERROR(VLOOKUP(Q35,Masterdata!$B:$C,2,0),0)</f>
        <v>0</v>
      </c>
      <c r="AD35" s="7">
        <f>IFERROR(VLOOKUP(R35,Masterdata!$B:$C,2,0),0)</f>
        <v>0</v>
      </c>
      <c r="AE35" s="7">
        <f>IFERROR(VLOOKUP(S35,Masterdata!$B:$C,2,0),0)</f>
        <v>0</v>
      </c>
      <c r="AF35" s="7">
        <f>IFERROR(VLOOKUP(T35,Masterdata!$B:$C,2,0),0)</f>
        <v>0</v>
      </c>
      <c r="AG35" s="7">
        <f>IFERROR(VLOOKUP(U35,Masterdata!$B:$C,2,0),0)</f>
        <v>0</v>
      </c>
      <c r="AH35" s="43"/>
      <c r="AI35" s="65"/>
      <c r="AJ35" s="66"/>
      <c r="AK35" s="67">
        <f t="shared" si="26"/>
        <v>0</v>
      </c>
      <c r="AM35" s="65"/>
      <c r="AN35" s="66"/>
      <c r="AO35" s="67">
        <f t="shared" si="27"/>
        <v>0</v>
      </c>
    </row>
    <row r="36" spans="2:41" hidden="1" x14ac:dyDescent="0.2">
      <c r="B36" s="46"/>
      <c r="C36" s="47"/>
      <c r="D36" s="47"/>
      <c r="E36" s="47"/>
      <c r="G36" s="48" t="e">
        <f t="shared" si="19"/>
        <v>#DIV/0!</v>
      </c>
      <c r="H36" s="48" t="e">
        <f t="shared" si="20"/>
        <v>#N/A</v>
      </c>
      <c r="I36" s="49"/>
      <c r="J36" s="50" t="str">
        <f t="shared" si="21"/>
        <v/>
      </c>
      <c r="K36" s="51" t="str">
        <f t="shared" si="22"/>
        <v/>
      </c>
      <c r="L36" s="52">
        <f t="shared" si="23"/>
        <v>0</v>
      </c>
      <c r="N36" s="53"/>
      <c r="O36" s="54"/>
      <c r="P36" s="54"/>
      <c r="Q36" s="54"/>
      <c r="R36" s="54"/>
      <c r="S36" s="54"/>
      <c r="T36" s="54"/>
      <c r="U36" s="63"/>
      <c r="V36" s="69"/>
      <c r="W36" s="58" t="e">
        <f t="shared" si="24"/>
        <v>#DIV/0!</v>
      </c>
      <c r="X36" s="59" t="e">
        <f>VLOOKUP(V36,Masterdata!$E:$F,2,0)</f>
        <v>#N/A</v>
      </c>
      <c r="Y36" s="14">
        <f t="shared" si="25"/>
        <v>0</v>
      </c>
      <c r="Z36" s="7">
        <f>IFERROR(VLOOKUP(N36,Masterdata!$B:$C,2,0),0)</f>
        <v>0</v>
      </c>
      <c r="AA36" s="7">
        <f>IFERROR(VLOOKUP(O36,Masterdata!$B:$C,2,0),0)</f>
        <v>0</v>
      </c>
      <c r="AB36" s="7">
        <f>IFERROR(VLOOKUP(P36,Masterdata!$B:$C,2,0),0)</f>
        <v>0</v>
      </c>
      <c r="AC36" s="7">
        <f>IFERROR(VLOOKUP(Q36,Masterdata!$B:$C,2,0),0)</f>
        <v>0</v>
      </c>
      <c r="AD36" s="7">
        <f>IFERROR(VLOOKUP(R36,Masterdata!$B:$C,2,0),0)</f>
        <v>0</v>
      </c>
      <c r="AE36" s="7">
        <f>IFERROR(VLOOKUP(S36,Masterdata!$B:$C,2,0),0)</f>
        <v>0</v>
      </c>
      <c r="AF36" s="7">
        <f>IFERROR(VLOOKUP(T36,Masterdata!$B:$C,2,0),0)</f>
        <v>0</v>
      </c>
      <c r="AG36" s="7">
        <f>IFERROR(VLOOKUP(U36,Masterdata!$B:$C,2,0),0)</f>
        <v>0</v>
      </c>
      <c r="AH36" s="43"/>
      <c r="AI36" s="65"/>
      <c r="AJ36" s="66"/>
      <c r="AK36" s="67">
        <f t="shared" si="26"/>
        <v>0</v>
      </c>
      <c r="AM36" s="65"/>
      <c r="AN36" s="66"/>
      <c r="AO36" s="67">
        <f t="shared" si="27"/>
        <v>0</v>
      </c>
    </row>
    <row r="37" spans="2:41" hidden="1" x14ac:dyDescent="0.2">
      <c r="B37" s="46"/>
      <c r="C37" s="47"/>
      <c r="D37" s="47"/>
      <c r="E37" s="47"/>
      <c r="G37" s="48" t="e">
        <f t="shared" si="19"/>
        <v>#DIV/0!</v>
      </c>
      <c r="H37" s="48" t="e">
        <f t="shared" si="20"/>
        <v>#N/A</v>
      </c>
      <c r="I37" s="49"/>
      <c r="J37" s="50" t="str">
        <f t="shared" si="21"/>
        <v/>
      </c>
      <c r="K37" s="51" t="str">
        <f t="shared" si="22"/>
        <v/>
      </c>
      <c r="L37" s="52">
        <f t="shared" si="23"/>
        <v>0</v>
      </c>
      <c r="N37" s="53"/>
      <c r="O37" s="54"/>
      <c r="P37" s="54"/>
      <c r="Q37" s="54"/>
      <c r="R37" s="54"/>
      <c r="S37" s="54"/>
      <c r="T37" s="54"/>
      <c r="U37" s="63"/>
      <c r="V37" s="69"/>
      <c r="W37" s="58" t="e">
        <f t="shared" si="24"/>
        <v>#DIV/0!</v>
      </c>
      <c r="X37" s="59" t="e">
        <f>VLOOKUP(V37,Masterdata!$E:$F,2,0)</f>
        <v>#N/A</v>
      </c>
      <c r="Y37" s="14">
        <f t="shared" si="25"/>
        <v>0</v>
      </c>
      <c r="Z37" s="7">
        <f>IFERROR(VLOOKUP(N37,Masterdata!$B:$C,2,0),0)</f>
        <v>0</v>
      </c>
      <c r="AA37" s="7">
        <f>IFERROR(VLOOKUP(O37,Masterdata!$B:$C,2,0),0)</f>
        <v>0</v>
      </c>
      <c r="AB37" s="7">
        <f>IFERROR(VLOOKUP(P37,Masterdata!$B:$C,2,0),0)</f>
        <v>0</v>
      </c>
      <c r="AC37" s="7">
        <f>IFERROR(VLOOKUP(Q37,Masterdata!$B:$C,2,0),0)</f>
        <v>0</v>
      </c>
      <c r="AD37" s="7">
        <f>IFERROR(VLOOKUP(R37,Masterdata!$B:$C,2,0),0)</f>
        <v>0</v>
      </c>
      <c r="AE37" s="7">
        <f>IFERROR(VLOOKUP(S37,Masterdata!$B:$C,2,0),0)</f>
        <v>0</v>
      </c>
      <c r="AF37" s="7">
        <f>IFERROR(VLOOKUP(T37,Masterdata!$B:$C,2,0),0)</f>
        <v>0</v>
      </c>
      <c r="AG37" s="7">
        <f>IFERROR(VLOOKUP(U37,Masterdata!$B:$C,2,0),0)</f>
        <v>0</v>
      </c>
      <c r="AH37" s="43"/>
      <c r="AI37" s="65"/>
      <c r="AJ37" s="66"/>
      <c r="AK37" s="67">
        <f t="shared" si="26"/>
        <v>0</v>
      </c>
      <c r="AM37" s="65"/>
      <c r="AN37" s="66"/>
      <c r="AO37" s="67">
        <f t="shared" si="27"/>
        <v>0</v>
      </c>
    </row>
    <row r="38" spans="2:41" hidden="1" x14ac:dyDescent="0.2">
      <c r="B38" s="46"/>
      <c r="C38" s="47"/>
      <c r="D38" s="47"/>
      <c r="E38" s="47"/>
      <c r="G38" s="48" t="e">
        <f t="shared" si="19"/>
        <v>#DIV/0!</v>
      </c>
      <c r="H38" s="48" t="e">
        <f t="shared" si="20"/>
        <v>#N/A</v>
      </c>
      <c r="I38" s="49"/>
      <c r="J38" s="50" t="str">
        <f t="shared" si="21"/>
        <v/>
      </c>
      <c r="K38" s="51" t="str">
        <f t="shared" si="22"/>
        <v/>
      </c>
      <c r="L38" s="52">
        <f t="shared" si="23"/>
        <v>0</v>
      </c>
      <c r="N38" s="53"/>
      <c r="O38" s="54"/>
      <c r="P38" s="54"/>
      <c r="Q38" s="54"/>
      <c r="R38" s="54"/>
      <c r="S38" s="54"/>
      <c r="T38" s="54"/>
      <c r="U38" s="63"/>
      <c r="V38" s="69"/>
      <c r="W38" s="58" t="e">
        <f t="shared" si="24"/>
        <v>#DIV/0!</v>
      </c>
      <c r="X38" s="59" t="e">
        <f>VLOOKUP(V38,Masterdata!$E:$F,2,0)</f>
        <v>#N/A</v>
      </c>
      <c r="Y38" s="14">
        <f t="shared" si="25"/>
        <v>0</v>
      </c>
      <c r="Z38" s="7">
        <f>IFERROR(VLOOKUP(N38,Masterdata!$B:$C,2,0),0)</f>
        <v>0</v>
      </c>
      <c r="AA38" s="7">
        <f>IFERROR(VLOOKUP(O38,Masterdata!$B:$C,2,0),0)</f>
        <v>0</v>
      </c>
      <c r="AB38" s="7">
        <f>IFERROR(VLOOKUP(P38,Masterdata!$B:$C,2,0),0)</f>
        <v>0</v>
      </c>
      <c r="AC38" s="7">
        <f>IFERROR(VLOOKUP(Q38,Masterdata!$B:$C,2,0),0)</f>
        <v>0</v>
      </c>
      <c r="AD38" s="7">
        <f>IFERROR(VLOOKUP(R38,Masterdata!$B:$C,2,0),0)</f>
        <v>0</v>
      </c>
      <c r="AE38" s="7">
        <f>IFERROR(VLOOKUP(S38,Masterdata!$B:$C,2,0),0)</f>
        <v>0</v>
      </c>
      <c r="AF38" s="7">
        <f>IFERROR(VLOOKUP(T38,Masterdata!$B:$C,2,0),0)</f>
        <v>0</v>
      </c>
      <c r="AG38" s="7">
        <f>IFERROR(VLOOKUP(U38,Masterdata!$B:$C,2,0),0)</f>
        <v>0</v>
      </c>
      <c r="AH38" s="43"/>
      <c r="AI38" s="65"/>
      <c r="AJ38" s="66"/>
      <c r="AK38" s="67">
        <f t="shared" si="26"/>
        <v>0</v>
      </c>
      <c r="AM38" s="65"/>
      <c r="AN38" s="66"/>
      <c r="AO38" s="67">
        <f t="shared" si="27"/>
        <v>0</v>
      </c>
    </row>
    <row r="39" spans="2:41" hidden="1" x14ac:dyDescent="0.2">
      <c r="B39" s="46"/>
      <c r="C39" s="47"/>
      <c r="D39" s="47"/>
      <c r="E39" s="47"/>
      <c r="G39" s="48" t="e">
        <f t="shared" si="19"/>
        <v>#DIV/0!</v>
      </c>
      <c r="H39" s="48" t="e">
        <f t="shared" si="20"/>
        <v>#N/A</v>
      </c>
      <c r="I39" s="49"/>
      <c r="J39" s="50" t="str">
        <f t="shared" si="21"/>
        <v/>
      </c>
      <c r="K39" s="51" t="str">
        <f t="shared" si="22"/>
        <v/>
      </c>
      <c r="L39" s="52">
        <f t="shared" si="23"/>
        <v>0</v>
      </c>
      <c r="N39" s="53"/>
      <c r="O39" s="54"/>
      <c r="P39" s="54"/>
      <c r="Q39" s="54"/>
      <c r="R39" s="54"/>
      <c r="S39" s="54"/>
      <c r="T39" s="54"/>
      <c r="U39" s="63"/>
      <c r="V39" s="69"/>
      <c r="W39" s="58" t="e">
        <f t="shared" si="24"/>
        <v>#DIV/0!</v>
      </c>
      <c r="X39" s="59" t="e">
        <f>VLOOKUP(V39,Masterdata!$E:$F,2,0)</f>
        <v>#N/A</v>
      </c>
      <c r="Y39" s="14">
        <f t="shared" si="25"/>
        <v>0</v>
      </c>
      <c r="Z39" s="7">
        <f>IFERROR(VLOOKUP(N39,Masterdata!$B:$C,2,0),0)</f>
        <v>0</v>
      </c>
      <c r="AA39" s="7">
        <f>IFERROR(VLOOKUP(O39,Masterdata!$B:$C,2,0),0)</f>
        <v>0</v>
      </c>
      <c r="AB39" s="7">
        <f>IFERROR(VLOOKUP(P39,Masterdata!$B:$C,2,0),0)</f>
        <v>0</v>
      </c>
      <c r="AC39" s="7">
        <f>IFERROR(VLOOKUP(Q39,Masterdata!$B:$C,2,0),0)</f>
        <v>0</v>
      </c>
      <c r="AD39" s="7">
        <f>IFERROR(VLOOKUP(R39,Masterdata!$B:$C,2,0),0)</f>
        <v>0</v>
      </c>
      <c r="AE39" s="7">
        <f>IFERROR(VLOOKUP(S39,Masterdata!$B:$C,2,0),0)</f>
        <v>0</v>
      </c>
      <c r="AF39" s="7">
        <f>IFERROR(VLOOKUP(T39,Masterdata!$B:$C,2,0),0)</f>
        <v>0</v>
      </c>
      <c r="AG39" s="7">
        <f>IFERROR(VLOOKUP(U39,Masterdata!$B:$C,2,0),0)</f>
        <v>0</v>
      </c>
      <c r="AH39" s="43"/>
      <c r="AI39" s="65"/>
      <c r="AJ39" s="66"/>
      <c r="AK39" s="67">
        <f t="shared" si="26"/>
        <v>0</v>
      </c>
      <c r="AM39" s="65"/>
      <c r="AN39" s="66"/>
      <c r="AO39" s="67">
        <f t="shared" si="27"/>
        <v>0</v>
      </c>
    </row>
    <row r="40" spans="2:41" hidden="1" x14ac:dyDescent="0.2">
      <c r="B40" s="46"/>
      <c r="C40" s="47"/>
      <c r="D40" s="47"/>
      <c r="E40" s="47"/>
      <c r="G40" s="48" t="e">
        <f t="shared" si="19"/>
        <v>#DIV/0!</v>
      </c>
      <c r="H40" s="48" t="e">
        <f t="shared" si="20"/>
        <v>#N/A</v>
      </c>
      <c r="I40" s="49"/>
      <c r="J40" s="50" t="str">
        <f t="shared" si="21"/>
        <v/>
      </c>
      <c r="K40" s="51" t="str">
        <f t="shared" si="22"/>
        <v/>
      </c>
      <c r="L40" s="52">
        <f t="shared" si="23"/>
        <v>0</v>
      </c>
      <c r="N40" s="53"/>
      <c r="O40" s="54"/>
      <c r="P40" s="54"/>
      <c r="Q40" s="54"/>
      <c r="R40" s="54"/>
      <c r="S40" s="54"/>
      <c r="T40" s="54"/>
      <c r="U40" s="63"/>
      <c r="V40" s="69"/>
      <c r="W40" s="58" t="e">
        <f t="shared" si="24"/>
        <v>#DIV/0!</v>
      </c>
      <c r="X40" s="59" t="e">
        <f>VLOOKUP(V40,Masterdata!$E:$F,2,0)</f>
        <v>#N/A</v>
      </c>
      <c r="Y40" s="14">
        <f t="shared" si="25"/>
        <v>0</v>
      </c>
      <c r="Z40" s="7">
        <f>IFERROR(VLOOKUP(N40,Masterdata!$B:$C,2,0),0)</f>
        <v>0</v>
      </c>
      <c r="AA40" s="7">
        <f>IFERROR(VLOOKUP(O40,Masterdata!$B:$C,2,0),0)</f>
        <v>0</v>
      </c>
      <c r="AB40" s="7">
        <f>IFERROR(VLOOKUP(P40,Masterdata!$B:$C,2,0),0)</f>
        <v>0</v>
      </c>
      <c r="AC40" s="7">
        <f>IFERROR(VLOOKUP(Q40,Masterdata!$B:$C,2,0),0)</f>
        <v>0</v>
      </c>
      <c r="AD40" s="7">
        <f>IFERROR(VLOOKUP(R40,Masterdata!$B:$C,2,0),0)</f>
        <v>0</v>
      </c>
      <c r="AE40" s="7">
        <f>IFERROR(VLOOKUP(S40,Masterdata!$B:$C,2,0),0)</f>
        <v>0</v>
      </c>
      <c r="AF40" s="7">
        <f>IFERROR(VLOOKUP(T40,Masterdata!$B:$C,2,0),0)</f>
        <v>0</v>
      </c>
      <c r="AG40" s="7">
        <f>IFERROR(VLOOKUP(U40,Masterdata!$B:$C,2,0),0)</f>
        <v>0</v>
      </c>
      <c r="AH40" s="43"/>
      <c r="AI40" s="65"/>
      <c r="AJ40" s="66"/>
      <c r="AK40" s="67">
        <f t="shared" si="26"/>
        <v>0</v>
      </c>
      <c r="AM40" s="65"/>
      <c r="AN40" s="66"/>
      <c r="AO40" s="67">
        <f t="shared" si="27"/>
        <v>0</v>
      </c>
    </row>
    <row r="41" spans="2:41" hidden="1" x14ac:dyDescent="0.2">
      <c r="B41" s="46"/>
      <c r="C41" s="47"/>
      <c r="D41" s="47"/>
      <c r="E41" s="47"/>
      <c r="G41" s="48" t="e">
        <f t="shared" si="19"/>
        <v>#DIV/0!</v>
      </c>
      <c r="H41" s="48" t="e">
        <f t="shared" si="20"/>
        <v>#N/A</v>
      </c>
      <c r="I41" s="49"/>
      <c r="J41" s="50" t="str">
        <f t="shared" si="21"/>
        <v/>
      </c>
      <c r="K41" s="51" t="str">
        <f t="shared" si="22"/>
        <v/>
      </c>
      <c r="L41" s="52">
        <f t="shared" si="23"/>
        <v>0</v>
      </c>
      <c r="N41" s="53"/>
      <c r="O41" s="54"/>
      <c r="P41" s="54"/>
      <c r="Q41" s="54"/>
      <c r="R41" s="54"/>
      <c r="S41" s="54"/>
      <c r="T41" s="54"/>
      <c r="U41" s="63"/>
      <c r="V41" s="69"/>
      <c r="W41" s="58" t="e">
        <f t="shared" si="24"/>
        <v>#DIV/0!</v>
      </c>
      <c r="X41" s="59" t="e">
        <f>VLOOKUP(V41,Masterdata!$E:$F,2,0)</f>
        <v>#N/A</v>
      </c>
      <c r="Y41" s="14">
        <f t="shared" si="25"/>
        <v>0</v>
      </c>
      <c r="Z41" s="7">
        <f>IFERROR(VLOOKUP(N41,Masterdata!$B:$C,2,0),0)</f>
        <v>0</v>
      </c>
      <c r="AA41" s="7">
        <f>IFERROR(VLOOKUP(O41,Masterdata!$B:$C,2,0),0)</f>
        <v>0</v>
      </c>
      <c r="AB41" s="7">
        <f>IFERROR(VLOOKUP(P41,Masterdata!$B:$C,2,0),0)</f>
        <v>0</v>
      </c>
      <c r="AC41" s="7">
        <f>IFERROR(VLOOKUP(Q41,Masterdata!$B:$C,2,0),0)</f>
        <v>0</v>
      </c>
      <c r="AD41" s="7">
        <f>IFERROR(VLOOKUP(R41,Masterdata!$B:$C,2,0),0)</f>
        <v>0</v>
      </c>
      <c r="AE41" s="7">
        <f>IFERROR(VLOOKUP(S41,Masterdata!$B:$C,2,0),0)</f>
        <v>0</v>
      </c>
      <c r="AF41" s="7">
        <f>IFERROR(VLOOKUP(T41,Masterdata!$B:$C,2,0),0)</f>
        <v>0</v>
      </c>
      <c r="AG41" s="7">
        <f>IFERROR(VLOOKUP(U41,Masterdata!$B:$C,2,0),0)</f>
        <v>0</v>
      </c>
      <c r="AH41" s="43"/>
      <c r="AI41" s="65"/>
      <c r="AJ41" s="66"/>
      <c r="AK41" s="67">
        <f t="shared" si="26"/>
        <v>0</v>
      </c>
      <c r="AM41" s="65"/>
      <c r="AN41" s="66"/>
      <c r="AO41" s="67">
        <f t="shared" si="27"/>
        <v>0</v>
      </c>
    </row>
    <row r="42" spans="2:41" hidden="1" x14ac:dyDescent="0.2">
      <c r="B42" s="46"/>
      <c r="C42" s="47"/>
      <c r="D42" s="47"/>
      <c r="E42" s="47"/>
      <c r="G42" s="48" t="e">
        <f t="shared" si="19"/>
        <v>#DIV/0!</v>
      </c>
      <c r="H42" s="48" t="e">
        <f t="shared" si="20"/>
        <v>#N/A</v>
      </c>
      <c r="I42" s="49"/>
      <c r="J42" s="50" t="str">
        <f t="shared" si="21"/>
        <v/>
      </c>
      <c r="K42" s="51" t="str">
        <f t="shared" si="22"/>
        <v/>
      </c>
      <c r="L42" s="52">
        <f t="shared" si="23"/>
        <v>0</v>
      </c>
      <c r="N42" s="53"/>
      <c r="O42" s="54"/>
      <c r="P42" s="54"/>
      <c r="Q42" s="54"/>
      <c r="R42" s="54"/>
      <c r="S42" s="54"/>
      <c r="T42" s="54"/>
      <c r="U42" s="63"/>
      <c r="V42" s="69"/>
      <c r="W42" s="58" t="e">
        <f t="shared" si="24"/>
        <v>#DIV/0!</v>
      </c>
      <c r="X42" s="59" t="e">
        <f>VLOOKUP(V42,Masterdata!$E:$F,2,0)</f>
        <v>#N/A</v>
      </c>
      <c r="Y42" s="14">
        <f t="shared" si="25"/>
        <v>0</v>
      </c>
      <c r="Z42" s="7">
        <f>IFERROR(VLOOKUP(N42,Masterdata!$B:$C,2,0),0)</f>
        <v>0</v>
      </c>
      <c r="AA42" s="7">
        <f>IFERROR(VLOOKUP(O42,Masterdata!$B:$C,2,0),0)</f>
        <v>0</v>
      </c>
      <c r="AB42" s="7">
        <f>IFERROR(VLOOKUP(P42,Masterdata!$B:$C,2,0),0)</f>
        <v>0</v>
      </c>
      <c r="AC42" s="7">
        <f>IFERROR(VLOOKUP(Q42,Masterdata!$B:$C,2,0),0)</f>
        <v>0</v>
      </c>
      <c r="AD42" s="7">
        <f>IFERROR(VLOOKUP(R42,Masterdata!$B:$C,2,0),0)</f>
        <v>0</v>
      </c>
      <c r="AE42" s="7">
        <f>IFERROR(VLOOKUP(S42,Masterdata!$B:$C,2,0),0)</f>
        <v>0</v>
      </c>
      <c r="AF42" s="7">
        <f>IFERROR(VLOOKUP(T42,Masterdata!$B:$C,2,0),0)</f>
        <v>0</v>
      </c>
      <c r="AG42" s="7">
        <f>IFERROR(VLOOKUP(U42,Masterdata!$B:$C,2,0),0)</f>
        <v>0</v>
      </c>
      <c r="AH42" s="43"/>
      <c r="AI42" s="65"/>
      <c r="AJ42" s="66"/>
      <c r="AK42" s="67">
        <f t="shared" si="26"/>
        <v>0</v>
      </c>
      <c r="AM42" s="65"/>
      <c r="AN42" s="66"/>
      <c r="AO42" s="67">
        <f t="shared" si="27"/>
        <v>0</v>
      </c>
    </row>
    <row r="43" spans="2:41" hidden="1" x14ac:dyDescent="0.2">
      <c r="B43" s="46"/>
      <c r="C43" s="47"/>
      <c r="D43" s="47"/>
      <c r="E43" s="47"/>
      <c r="G43" s="48" t="e">
        <f t="shared" si="19"/>
        <v>#DIV/0!</v>
      </c>
      <c r="H43" s="48" t="e">
        <f t="shared" si="20"/>
        <v>#N/A</v>
      </c>
      <c r="I43" s="49"/>
      <c r="J43" s="50" t="str">
        <f t="shared" si="21"/>
        <v/>
      </c>
      <c r="K43" s="51" t="str">
        <f t="shared" si="22"/>
        <v/>
      </c>
      <c r="L43" s="52">
        <f t="shared" si="23"/>
        <v>0</v>
      </c>
      <c r="N43" s="53"/>
      <c r="O43" s="54"/>
      <c r="P43" s="54"/>
      <c r="Q43" s="54"/>
      <c r="R43" s="54"/>
      <c r="S43" s="54"/>
      <c r="T43" s="54"/>
      <c r="U43" s="63"/>
      <c r="V43" s="69"/>
      <c r="W43" s="58" t="e">
        <f t="shared" si="24"/>
        <v>#DIV/0!</v>
      </c>
      <c r="X43" s="59" t="e">
        <f>VLOOKUP(V43,Masterdata!$E:$F,2,0)</f>
        <v>#N/A</v>
      </c>
      <c r="Y43" s="14">
        <f t="shared" si="25"/>
        <v>0</v>
      </c>
      <c r="Z43" s="7">
        <f>IFERROR(VLOOKUP(N43,Masterdata!$B:$C,2,0),0)</f>
        <v>0</v>
      </c>
      <c r="AA43" s="7">
        <f>IFERROR(VLOOKUP(O43,Masterdata!$B:$C,2,0),0)</f>
        <v>0</v>
      </c>
      <c r="AB43" s="7">
        <f>IFERROR(VLOOKUP(P43,Masterdata!$B:$C,2,0),0)</f>
        <v>0</v>
      </c>
      <c r="AC43" s="7">
        <f>IFERROR(VLOOKUP(Q43,Masterdata!$B:$C,2,0),0)</f>
        <v>0</v>
      </c>
      <c r="AD43" s="7">
        <f>IFERROR(VLOOKUP(R43,Masterdata!$B:$C,2,0),0)</f>
        <v>0</v>
      </c>
      <c r="AE43" s="7">
        <f>IFERROR(VLOOKUP(S43,Masterdata!$B:$C,2,0),0)</f>
        <v>0</v>
      </c>
      <c r="AF43" s="7">
        <f>IFERROR(VLOOKUP(T43,Masterdata!$B:$C,2,0),0)</f>
        <v>0</v>
      </c>
      <c r="AG43" s="7">
        <f>IFERROR(VLOOKUP(U43,Masterdata!$B:$C,2,0),0)</f>
        <v>0</v>
      </c>
      <c r="AH43" s="43"/>
      <c r="AI43" s="65"/>
      <c r="AJ43" s="66"/>
      <c r="AK43" s="67">
        <f t="shared" si="26"/>
        <v>0</v>
      </c>
      <c r="AM43" s="65"/>
      <c r="AN43" s="66"/>
      <c r="AO43" s="67">
        <f t="shared" si="27"/>
        <v>0</v>
      </c>
    </row>
    <row r="44" spans="2:41" hidden="1" x14ac:dyDescent="0.2">
      <c r="B44" s="46"/>
      <c r="C44" s="47"/>
      <c r="D44" s="47"/>
      <c r="E44" s="47"/>
      <c r="G44" s="48" t="e">
        <f t="shared" si="19"/>
        <v>#DIV/0!</v>
      </c>
      <c r="H44" s="48" t="e">
        <f t="shared" si="20"/>
        <v>#N/A</v>
      </c>
      <c r="I44" s="49"/>
      <c r="J44" s="50" t="str">
        <f t="shared" si="21"/>
        <v/>
      </c>
      <c r="K44" s="51" t="str">
        <f t="shared" si="22"/>
        <v/>
      </c>
      <c r="L44" s="52">
        <f t="shared" si="23"/>
        <v>0</v>
      </c>
      <c r="N44" s="53"/>
      <c r="O44" s="54"/>
      <c r="P44" s="54"/>
      <c r="Q44" s="54"/>
      <c r="R44" s="54"/>
      <c r="S44" s="54"/>
      <c r="T44" s="54"/>
      <c r="U44" s="63"/>
      <c r="V44" s="69"/>
      <c r="W44" s="58" t="e">
        <f t="shared" si="24"/>
        <v>#DIV/0!</v>
      </c>
      <c r="X44" s="59" t="e">
        <f>VLOOKUP(V44,Masterdata!$E:$F,2,0)</f>
        <v>#N/A</v>
      </c>
      <c r="Y44" s="14">
        <f t="shared" si="25"/>
        <v>0</v>
      </c>
      <c r="Z44" s="7">
        <f>IFERROR(VLOOKUP(N44,Masterdata!$B:$C,2,0),0)</f>
        <v>0</v>
      </c>
      <c r="AA44" s="7">
        <f>IFERROR(VLOOKUP(O44,Masterdata!$B:$C,2,0),0)</f>
        <v>0</v>
      </c>
      <c r="AB44" s="7">
        <f>IFERROR(VLOOKUP(P44,Masterdata!$B:$C,2,0),0)</f>
        <v>0</v>
      </c>
      <c r="AC44" s="7">
        <f>IFERROR(VLOOKUP(Q44,Masterdata!$B:$C,2,0),0)</f>
        <v>0</v>
      </c>
      <c r="AD44" s="7">
        <f>IFERROR(VLOOKUP(R44,Masterdata!$B:$C,2,0),0)</f>
        <v>0</v>
      </c>
      <c r="AE44" s="7">
        <f>IFERROR(VLOOKUP(S44,Masterdata!$B:$C,2,0),0)</f>
        <v>0</v>
      </c>
      <c r="AF44" s="7">
        <f>IFERROR(VLOOKUP(T44,Masterdata!$B:$C,2,0),0)</f>
        <v>0</v>
      </c>
      <c r="AG44" s="7">
        <f>IFERROR(VLOOKUP(U44,Masterdata!$B:$C,2,0),0)</f>
        <v>0</v>
      </c>
      <c r="AH44" s="43"/>
      <c r="AI44" s="65"/>
      <c r="AJ44" s="66"/>
      <c r="AK44" s="67">
        <f t="shared" si="26"/>
        <v>0</v>
      </c>
      <c r="AM44" s="65"/>
      <c r="AN44" s="66"/>
      <c r="AO44" s="67">
        <f t="shared" si="27"/>
        <v>0</v>
      </c>
    </row>
    <row r="45" spans="2:41" ht="12" hidden="1" thickBot="1" x14ac:dyDescent="0.25">
      <c r="B45" s="46"/>
      <c r="C45" s="47"/>
      <c r="D45" s="47"/>
      <c r="E45" s="47"/>
      <c r="G45" s="48" t="e">
        <f t="shared" si="19"/>
        <v>#DIV/0!</v>
      </c>
      <c r="H45" s="48" t="e">
        <f t="shared" si="20"/>
        <v>#N/A</v>
      </c>
      <c r="I45" s="49"/>
      <c r="J45" s="71" t="str">
        <f t="shared" si="21"/>
        <v/>
      </c>
      <c r="K45" s="72" t="str">
        <f t="shared" si="22"/>
        <v/>
      </c>
      <c r="L45" s="73">
        <f t="shared" si="23"/>
        <v>0</v>
      </c>
      <c r="N45" s="74"/>
      <c r="O45" s="75"/>
      <c r="P45" s="75"/>
      <c r="Q45" s="75"/>
      <c r="R45" s="75"/>
      <c r="S45" s="75"/>
      <c r="T45" s="75"/>
      <c r="U45" s="76"/>
      <c r="V45" s="69"/>
      <c r="W45" s="58" t="e">
        <f t="shared" si="24"/>
        <v>#DIV/0!</v>
      </c>
      <c r="X45" s="59" t="e">
        <f>VLOOKUP(V45,Masterdata!$E:$F,2,0)</f>
        <v>#N/A</v>
      </c>
      <c r="Y45" s="14">
        <f t="shared" si="25"/>
        <v>0</v>
      </c>
      <c r="Z45" s="7">
        <f>IFERROR(VLOOKUP(N45,Masterdata!$B:$C,2,0),0)</f>
        <v>0</v>
      </c>
      <c r="AA45" s="7">
        <f>IFERROR(VLOOKUP(O45,Masterdata!$B:$C,2,0),0)</f>
        <v>0</v>
      </c>
      <c r="AB45" s="7">
        <f>IFERROR(VLOOKUP(P45,Masterdata!$B:$C,2,0),0)</f>
        <v>0</v>
      </c>
      <c r="AC45" s="7">
        <f>IFERROR(VLOOKUP(Q45,Masterdata!$B:$C,2,0),0)</f>
        <v>0</v>
      </c>
      <c r="AD45" s="7">
        <f>IFERROR(VLOOKUP(R45,Masterdata!$B:$C,2,0),0)</f>
        <v>0</v>
      </c>
      <c r="AE45" s="7">
        <f>IFERROR(VLOOKUP(S45,Masterdata!$B:$C,2,0),0)</f>
        <v>0</v>
      </c>
      <c r="AF45" s="7">
        <f>IFERROR(VLOOKUP(T45,Masterdata!$B:$C,2,0),0)</f>
        <v>0</v>
      </c>
      <c r="AG45" s="7">
        <f>IFERROR(VLOOKUP(U45,Masterdata!$B:$C,2,0),0)</f>
        <v>0</v>
      </c>
      <c r="AH45" s="43"/>
      <c r="AI45" s="65"/>
      <c r="AJ45" s="66"/>
      <c r="AK45" s="67">
        <f t="shared" si="26"/>
        <v>0</v>
      </c>
      <c r="AM45" s="65"/>
      <c r="AN45" s="66"/>
      <c r="AO45" s="67">
        <f t="shared" si="27"/>
        <v>0</v>
      </c>
    </row>
    <row r="46" spans="2:41" hidden="1" x14ac:dyDescent="0.2">
      <c r="AH46" s="43"/>
      <c r="AI46" s="65"/>
      <c r="AJ46" s="66"/>
      <c r="AK46" s="67">
        <f t="shared" ref="AK46:AK51" si="37">AJ46-AI46</f>
        <v>0</v>
      </c>
      <c r="AM46" s="65"/>
      <c r="AN46" s="66"/>
      <c r="AO46" s="67">
        <f t="shared" ref="AO46:AO51" si="38">AN46-AM46</f>
        <v>0</v>
      </c>
    </row>
    <row r="47" spans="2:41" hidden="1" x14ac:dyDescent="0.2">
      <c r="AH47" s="43"/>
      <c r="AI47" s="65"/>
      <c r="AJ47" s="66"/>
      <c r="AK47" s="67">
        <f t="shared" si="37"/>
        <v>0</v>
      </c>
      <c r="AM47" s="65"/>
      <c r="AN47" s="66"/>
      <c r="AO47" s="67">
        <f t="shared" si="38"/>
        <v>0</v>
      </c>
    </row>
    <row r="48" spans="2:41" hidden="1" x14ac:dyDescent="0.2">
      <c r="AH48" s="43"/>
      <c r="AI48" s="65"/>
      <c r="AJ48" s="66"/>
      <c r="AK48" s="67">
        <f t="shared" si="37"/>
        <v>0</v>
      </c>
      <c r="AM48" s="65"/>
      <c r="AN48" s="66"/>
      <c r="AO48" s="67">
        <f t="shared" si="38"/>
        <v>0</v>
      </c>
    </row>
    <row r="49" spans="34:41" hidden="1" x14ac:dyDescent="0.2">
      <c r="AH49" s="43"/>
      <c r="AI49" s="65"/>
      <c r="AJ49" s="66"/>
      <c r="AK49" s="67">
        <f t="shared" si="37"/>
        <v>0</v>
      </c>
      <c r="AM49" s="65"/>
      <c r="AN49" s="66"/>
      <c r="AO49" s="67">
        <f t="shared" si="38"/>
        <v>0</v>
      </c>
    </row>
    <row r="50" spans="34:41" hidden="1" x14ac:dyDescent="0.2">
      <c r="AH50" s="43"/>
      <c r="AI50" s="65"/>
      <c r="AJ50" s="66"/>
      <c r="AK50" s="67">
        <f t="shared" si="37"/>
        <v>0</v>
      </c>
      <c r="AM50" s="65"/>
      <c r="AN50" s="66"/>
      <c r="AO50" s="67">
        <f t="shared" si="38"/>
        <v>0</v>
      </c>
    </row>
    <row r="51" spans="34:41" hidden="1" x14ac:dyDescent="0.2">
      <c r="AH51" s="43"/>
      <c r="AI51" s="65"/>
      <c r="AJ51" s="66"/>
      <c r="AK51" s="67">
        <f t="shared" si="37"/>
        <v>0</v>
      </c>
      <c r="AM51" s="65"/>
      <c r="AN51" s="66"/>
      <c r="AO51" s="67">
        <f t="shared" si="38"/>
        <v>0</v>
      </c>
    </row>
    <row r="52" spans="34:41" hidden="1" x14ac:dyDescent="0.2"/>
    <row r="53" spans="34:41" hidden="1" x14ac:dyDescent="0.2"/>
    <row r="54" spans="34:41" hidden="1" x14ac:dyDescent="0.2"/>
    <row r="55" spans="34:41" hidden="1" x14ac:dyDescent="0.2"/>
    <row r="56" spans="34:41" hidden="1" x14ac:dyDescent="0.2"/>
    <row r="57" spans="34:41" hidden="1" x14ac:dyDescent="0.2"/>
    <row r="58" spans="34:41" hidden="1" x14ac:dyDescent="0.2"/>
    <row r="59" spans="34:41" hidden="1" x14ac:dyDescent="0.2"/>
    <row r="60" spans="34:41" hidden="1" x14ac:dyDescent="0.2"/>
    <row r="61" spans="34:41" hidden="1" x14ac:dyDescent="0.2"/>
    <row r="62" spans="34:41" hidden="1" x14ac:dyDescent="0.2"/>
    <row r="63" spans="34:41" hidden="1" x14ac:dyDescent="0.2"/>
    <row r="64" spans="34:41" hidden="1" x14ac:dyDescent="0.2"/>
    <row r="65" hidden="1" x14ac:dyDescent="0.2"/>
  </sheetData>
  <sortState xmlns:xlrd2="http://schemas.microsoft.com/office/spreadsheetml/2017/richdata2" ref="A5:AO11">
    <sortCondition ref="L5:L11"/>
  </sortState>
  <mergeCells count="6">
    <mergeCell ref="Z4:AG4"/>
    <mergeCell ref="C4:E4"/>
    <mergeCell ref="X3:X4"/>
    <mergeCell ref="J2:L2"/>
    <mergeCell ref="W3:W4"/>
    <mergeCell ref="N2:U2"/>
  </mergeCells>
  <phoneticPr fontId="1" type="noConversion"/>
  <pageMargins left="0.31496062992125984" right="0.11811023622047245" top="0.74803149606299213" bottom="0.35433070866141736" header="0.31496062992125984" footer="0.31496062992125984"/>
  <pageSetup scale="74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F4BE7F-FF6C-4AA4-B176-32FFCE7B8DCC}">
          <x14:formula1>
            <xm:f>Masterdata!$B$3:$B$24</xm:f>
          </x14:formula1>
          <xm:sqref>N5:U45</xm:sqref>
        </x14:dataValidation>
        <x14:dataValidation type="list" allowBlank="1" showInputMessage="1" showErrorMessage="1" xr:uid="{19C7E41E-AC8A-4085-A991-1E96DFB1DD19}">
          <x14:formula1>
            <xm:f>Masterdata!$E$3:$E$23</xm:f>
          </x14:formula1>
          <xm:sqref>V5:V45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1E62-A2D0-47E5-B5FB-3F67C6111FAD}">
  <dimension ref="B1:R24"/>
  <sheetViews>
    <sheetView workbookViewId="0">
      <selection activeCell="D5" sqref="D5:D12"/>
    </sheetView>
  </sheetViews>
  <sheetFormatPr defaultRowHeight="15" x14ac:dyDescent="0.25"/>
  <sheetData>
    <row r="1" spans="2:18" x14ac:dyDescent="0.25">
      <c r="D1" s="2"/>
      <c r="H1" t="s">
        <v>75</v>
      </c>
      <c r="M1" t="s">
        <v>72</v>
      </c>
    </row>
    <row r="2" spans="2:18" ht="24" x14ac:dyDescent="0.25">
      <c r="B2" s="3" t="s">
        <v>9</v>
      </c>
      <c r="C2" s="3" t="s">
        <v>69</v>
      </c>
      <c r="D2" s="2"/>
      <c r="E2" s="3" t="s">
        <v>68</v>
      </c>
      <c r="F2" s="3" t="s">
        <v>67</v>
      </c>
      <c r="H2" s="3" t="s">
        <v>45</v>
      </c>
      <c r="I2" s="3" t="s">
        <v>30</v>
      </c>
      <c r="J2" s="3" t="s">
        <v>31</v>
      </c>
      <c r="M2" s="6" t="s">
        <v>73</v>
      </c>
      <c r="R2" s="6" t="s">
        <v>74</v>
      </c>
    </row>
    <row r="3" spans="2:18" x14ac:dyDescent="0.25">
      <c r="B3" s="2" t="s">
        <v>12</v>
      </c>
      <c r="C3" s="5">
        <v>0.73</v>
      </c>
      <c r="D3" s="2"/>
      <c r="E3" s="2" t="s">
        <v>46</v>
      </c>
      <c r="F3" s="5">
        <v>1.23</v>
      </c>
      <c r="H3" s="4">
        <v>10</v>
      </c>
      <c r="I3">
        <v>0.79800000000000004</v>
      </c>
      <c r="J3">
        <v>0.71399999999999997</v>
      </c>
    </row>
    <row r="4" spans="2:18" x14ac:dyDescent="0.25">
      <c r="B4" s="2" t="s">
        <v>13</v>
      </c>
      <c r="C4" s="5">
        <v>0.75</v>
      </c>
      <c r="D4" s="2"/>
      <c r="E4" s="2" t="s">
        <v>47</v>
      </c>
      <c r="F4" s="5">
        <v>1.25</v>
      </c>
      <c r="H4" s="4">
        <v>11</v>
      </c>
      <c r="I4">
        <v>0.82199999999999995</v>
      </c>
      <c r="J4">
        <v>0.73599999999999999</v>
      </c>
    </row>
    <row r="5" spans="2:18" x14ac:dyDescent="0.25">
      <c r="B5" s="2" t="s">
        <v>10</v>
      </c>
      <c r="C5" s="5">
        <v>0.77</v>
      </c>
      <c r="D5" s="2"/>
      <c r="E5" s="2" t="s">
        <v>8</v>
      </c>
      <c r="F5" s="5">
        <v>1.1200000000000001</v>
      </c>
      <c r="H5" s="4">
        <v>12</v>
      </c>
      <c r="I5">
        <v>0.84599999999999997</v>
      </c>
      <c r="J5">
        <v>0.75800000000000001</v>
      </c>
    </row>
    <row r="6" spans="2:18" x14ac:dyDescent="0.25">
      <c r="B6" s="2" t="s">
        <v>11</v>
      </c>
      <c r="C6" s="5">
        <v>0.79</v>
      </c>
      <c r="D6" s="2"/>
      <c r="E6" s="2" t="s">
        <v>48</v>
      </c>
      <c r="F6" s="5">
        <v>1.1625000000000001</v>
      </c>
      <c r="H6" s="4">
        <v>13</v>
      </c>
      <c r="I6">
        <v>0.86899999999999999</v>
      </c>
      <c r="J6">
        <v>0.77800000000000002</v>
      </c>
    </row>
    <row r="7" spans="2:18" x14ac:dyDescent="0.25">
      <c r="B7" s="2" t="s">
        <v>5</v>
      </c>
      <c r="C7" s="5">
        <v>0.81</v>
      </c>
      <c r="D7" s="2"/>
      <c r="E7" s="2" t="s">
        <v>49</v>
      </c>
      <c r="F7" s="5">
        <v>1.0925</v>
      </c>
      <c r="H7" s="4">
        <v>14</v>
      </c>
      <c r="I7">
        <v>0.89200000000000002</v>
      </c>
      <c r="J7">
        <v>0.79800000000000004</v>
      </c>
    </row>
    <row r="8" spans="2:18" x14ac:dyDescent="0.25">
      <c r="B8" s="2" t="s">
        <v>14</v>
      </c>
      <c r="C8" s="5">
        <v>0.83</v>
      </c>
      <c r="D8" s="2"/>
      <c r="E8" s="2" t="s">
        <v>50</v>
      </c>
      <c r="F8" s="5">
        <v>1.1425000000000001</v>
      </c>
      <c r="H8" s="4">
        <v>15</v>
      </c>
      <c r="I8">
        <v>0.91200000000000003</v>
      </c>
      <c r="J8">
        <v>0.81599999999999995</v>
      </c>
    </row>
    <row r="9" spans="2:18" x14ac:dyDescent="0.25">
      <c r="B9" s="2" t="s">
        <v>15</v>
      </c>
      <c r="C9" s="5">
        <v>0.85</v>
      </c>
      <c r="D9" s="2"/>
      <c r="E9" s="2" t="s">
        <v>29</v>
      </c>
      <c r="F9" s="5">
        <v>1.0825</v>
      </c>
      <c r="H9" s="4">
        <v>16</v>
      </c>
      <c r="I9">
        <v>0.93200000000000005</v>
      </c>
      <c r="J9">
        <v>0.83399999999999996</v>
      </c>
    </row>
    <row r="10" spans="2:18" x14ac:dyDescent="0.25">
      <c r="B10" s="2" t="s">
        <v>16</v>
      </c>
      <c r="C10" s="5">
        <v>0.86099999999999999</v>
      </c>
      <c r="D10" s="2"/>
      <c r="E10" s="2" t="s">
        <v>51</v>
      </c>
      <c r="F10" s="5">
        <v>0.94</v>
      </c>
      <c r="H10" s="4">
        <v>17</v>
      </c>
      <c r="I10">
        <v>0.94799999999999995</v>
      </c>
      <c r="J10">
        <v>0.84850000000000003</v>
      </c>
    </row>
    <row r="11" spans="2:18" x14ac:dyDescent="0.25">
      <c r="B11" s="2" t="s">
        <v>17</v>
      </c>
      <c r="C11" s="5">
        <v>0.871</v>
      </c>
      <c r="D11" s="2"/>
      <c r="E11" s="2" t="s">
        <v>52</v>
      </c>
      <c r="F11" s="5">
        <v>1.0349999999999999</v>
      </c>
      <c r="H11" s="4">
        <v>18</v>
      </c>
      <c r="I11">
        <v>0.96399999999999997</v>
      </c>
      <c r="J11">
        <v>0.86299999999999999</v>
      </c>
    </row>
    <row r="12" spans="2:18" x14ac:dyDescent="0.25">
      <c r="B12" s="2" t="s">
        <v>81</v>
      </c>
      <c r="C12" s="5">
        <v>0.9</v>
      </c>
      <c r="D12" s="2"/>
      <c r="E12" s="2" t="s">
        <v>28</v>
      </c>
      <c r="F12" s="5">
        <v>1</v>
      </c>
      <c r="H12" s="4" t="s">
        <v>32</v>
      </c>
      <c r="I12">
        <v>0.98699999999999999</v>
      </c>
      <c r="J12">
        <v>0.88300000000000001</v>
      </c>
    </row>
    <row r="13" spans="2:18" x14ac:dyDescent="0.25">
      <c r="B13" s="2" t="s">
        <v>18</v>
      </c>
      <c r="C13" s="5">
        <v>0.8</v>
      </c>
      <c r="D13" s="2"/>
      <c r="E13" s="2" t="s">
        <v>27</v>
      </c>
      <c r="F13" s="5">
        <v>1</v>
      </c>
      <c r="H13" s="4" t="s">
        <v>33</v>
      </c>
      <c r="I13">
        <v>1</v>
      </c>
      <c r="J13">
        <v>0.89500000000000002</v>
      </c>
    </row>
    <row r="14" spans="2:18" x14ac:dyDescent="0.25">
      <c r="B14" s="2" t="s">
        <v>19</v>
      </c>
      <c r="C14" s="5">
        <v>0.82</v>
      </c>
      <c r="D14" s="2"/>
      <c r="E14" s="2" t="s">
        <v>53</v>
      </c>
      <c r="F14" s="5">
        <v>0.98329999999999995</v>
      </c>
      <c r="H14" s="4" t="s">
        <v>34</v>
      </c>
      <c r="I14">
        <v>1</v>
      </c>
      <c r="J14">
        <v>0.89500000000000002</v>
      </c>
    </row>
    <row r="15" spans="2:18" x14ac:dyDescent="0.25">
      <c r="B15" s="2" t="s">
        <v>20</v>
      </c>
      <c r="C15" s="5">
        <v>0.84</v>
      </c>
      <c r="D15" s="2"/>
      <c r="E15" s="2" t="s">
        <v>54</v>
      </c>
      <c r="F15" s="5">
        <v>1.08</v>
      </c>
      <c r="H15" s="4" t="s">
        <v>35</v>
      </c>
      <c r="I15">
        <v>0.99</v>
      </c>
      <c r="J15">
        <v>0.88600000000000001</v>
      </c>
    </row>
    <row r="16" spans="2:18" x14ac:dyDescent="0.25">
      <c r="B16" s="2" t="s">
        <v>21</v>
      </c>
      <c r="C16" s="5">
        <v>0.86399999999999999</v>
      </c>
      <c r="D16" s="2"/>
      <c r="E16" s="2" t="s">
        <v>55</v>
      </c>
      <c r="F16" s="5">
        <v>1.039833</v>
      </c>
      <c r="H16" s="4" t="s">
        <v>36</v>
      </c>
      <c r="I16">
        <v>0.97</v>
      </c>
      <c r="J16">
        <v>0.86799999999999999</v>
      </c>
    </row>
    <row r="17" spans="2:10" x14ac:dyDescent="0.25">
      <c r="B17" s="2" t="s">
        <v>6</v>
      </c>
      <c r="C17" s="5">
        <v>0.89100000000000001</v>
      </c>
      <c r="D17" s="2"/>
      <c r="E17" s="2" t="s">
        <v>56</v>
      </c>
      <c r="F17" s="5">
        <v>0.98250000000000004</v>
      </c>
      <c r="H17" s="4" t="s">
        <v>37</v>
      </c>
      <c r="I17">
        <v>0.94</v>
      </c>
      <c r="J17">
        <v>0.84199999999999997</v>
      </c>
    </row>
    <row r="18" spans="2:10" x14ac:dyDescent="0.25">
      <c r="B18" s="2" t="s">
        <v>22</v>
      </c>
      <c r="C18" s="5">
        <v>0.91800000000000004</v>
      </c>
      <c r="D18" s="2"/>
      <c r="E18" s="2" t="s">
        <v>57</v>
      </c>
      <c r="F18" s="5">
        <v>1.04</v>
      </c>
      <c r="H18" s="4" t="s">
        <v>38</v>
      </c>
      <c r="I18">
        <v>0.91400000000000003</v>
      </c>
      <c r="J18">
        <v>0.81799999999999995</v>
      </c>
    </row>
    <row r="19" spans="2:10" x14ac:dyDescent="0.25">
      <c r="B19" s="2" t="s">
        <v>4</v>
      </c>
      <c r="C19" s="5">
        <v>0.94499999999999995</v>
      </c>
      <c r="D19" s="2"/>
      <c r="E19" s="2" t="s">
        <v>25</v>
      </c>
      <c r="F19" s="5">
        <v>1.01776</v>
      </c>
      <c r="H19" s="4" t="s">
        <v>39</v>
      </c>
      <c r="I19">
        <v>0.88400000000000001</v>
      </c>
      <c r="J19">
        <v>0.79200000000000004</v>
      </c>
    </row>
    <row r="20" spans="2:10" x14ac:dyDescent="0.25">
      <c r="B20" s="2" t="s">
        <v>23</v>
      </c>
      <c r="C20" s="5">
        <v>0.95699999999999996</v>
      </c>
      <c r="D20" s="2"/>
      <c r="E20" s="2" t="s">
        <v>58</v>
      </c>
      <c r="F20" s="5">
        <v>0.94</v>
      </c>
      <c r="H20" s="4" t="s">
        <v>40</v>
      </c>
      <c r="I20">
        <v>0.85199999999999998</v>
      </c>
      <c r="J20">
        <v>0.76300000000000001</v>
      </c>
    </row>
    <row r="21" spans="2:10" x14ac:dyDescent="0.25">
      <c r="B21" s="2" t="s">
        <v>24</v>
      </c>
      <c r="C21" s="5">
        <v>0.96799999999999997</v>
      </c>
      <c r="E21" s="1" t="s">
        <v>26</v>
      </c>
      <c r="F21" s="5">
        <v>0.92500000000000004</v>
      </c>
      <c r="H21" s="4" t="s">
        <v>41</v>
      </c>
      <c r="I21">
        <v>0.81799999999999995</v>
      </c>
      <c r="J21">
        <v>0.73199999999999998</v>
      </c>
    </row>
    <row r="22" spans="2:10" x14ac:dyDescent="0.25">
      <c r="B22" s="2" t="s">
        <v>82</v>
      </c>
      <c r="C22" s="5">
        <v>1</v>
      </c>
      <c r="E22" s="1" t="s">
        <v>59</v>
      </c>
      <c r="F22" s="5">
        <v>0.85</v>
      </c>
      <c r="H22" s="4" t="s">
        <v>42</v>
      </c>
      <c r="I22">
        <v>0.78300000000000003</v>
      </c>
      <c r="J22">
        <v>0.70099999999999996</v>
      </c>
    </row>
    <row r="23" spans="2:10" x14ac:dyDescent="0.25">
      <c r="E23" s="1" t="s">
        <v>60</v>
      </c>
      <c r="F23" s="5">
        <v>0.82</v>
      </c>
      <c r="H23" s="4" t="s">
        <v>43</v>
      </c>
      <c r="I23">
        <v>0.748</v>
      </c>
      <c r="J23">
        <v>0.66900000000000004</v>
      </c>
    </row>
    <row r="24" spans="2:10" x14ac:dyDescent="0.25">
      <c r="H24" s="4" t="s">
        <v>44</v>
      </c>
      <c r="I24">
        <v>0.71299999999999997</v>
      </c>
      <c r="J24">
        <v>0.63700000000000012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Rekensheet</vt:lpstr>
      <vt:lpstr>Masterdata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Jan Mol</dc:creator>
  <cp:lastModifiedBy>Koos T</cp:lastModifiedBy>
  <cp:lastPrinted>2021-01-18T21:10:25Z</cp:lastPrinted>
  <dcterms:created xsi:type="dcterms:W3CDTF">2020-10-26T13:41:12Z</dcterms:created>
  <dcterms:modified xsi:type="dcterms:W3CDTF">2022-06-23T07:57:09Z</dcterms:modified>
</cp:coreProperties>
</file>