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Onderlinge wedstrijd\HOW 2019\"/>
    </mc:Choice>
  </mc:AlternateContent>
  <xr:revisionPtr revIDLastSave="0" documentId="13_ncr:1_{502AE7DF-7F5A-4CF1-86FA-1A43C20BE118}" xr6:coauthVersionLast="43" xr6:coauthVersionMax="43" xr10:uidLastSave="{00000000-0000-0000-0000-000000000000}"/>
  <bookViews>
    <workbookView xWindow="-120" yWindow="-120" windowWidth="24240" windowHeight="13140" activeTab="1" xr2:uid="{B6341E29-9C7C-4C84-A35C-A25A5CFF666A}"/>
  </bookViews>
  <sheets>
    <sheet name="Totaal overzicht" sheetId="4" r:id="rId1"/>
    <sheet name="Uitslag 13juli" sheetId="3" r:id="rId2"/>
    <sheet name="Uitslag 15juni" sheetId="2" r:id="rId3"/>
    <sheet name="Uitslag 18mei" sheetId="1" r:id="rId4"/>
  </sheets>
  <definedNames>
    <definedName name="_xlnm._FilterDatabase" localSheetId="0" hidden="1">'Totaal overzicht'!$B$2:$F$55</definedName>
    <definedName name="_xlnm._FilterDatabase" localSheetId="1" hidden="1">'Uitslag 13juli'!$A$3:$S$29</definedName>
    <definedName name="_xlnm._FilterDatabase" localSheetId="2" hidden="1">'Uitslag 15juni'!$A$3:$R$37</definedName>
    <definedName name="_xlnm._FilterDatabase" localSheetId="3" hidden="1">'Uitslag 18mei'!$A$3:$S$3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4" l="1"/>
  <c r="C7" i="4"/>
  <c r="C10" i="4"/>
  <c r="C18" i="4"/>
  <c r="C19" i="4"/>
  <c r="C23" i="4"/>
  <c r="C22" i="4"/>
  <c r="C32" i="4"/>
  <c r="C53" i="4"/>
  <c r="C44" i="4"/>
  <c r="E47" i="4"/>
  <c r="D47" i="4"/>
  <c r="E8" i="4"/>
  <c r="N7" i="3" s="1"/>
  <c r="E13" i="4"/>
  <c r="N14" i="3" s="1"/>
  <c r="E14" i="4"/>
  <c r="N16" i="3" s="1"/>
  <c r="E15" i="4"/>
  <c r="N17" i="3" s="1"/>
  <c r="E25" i="4"/>
  <c r="F25" i="4" s="1"/>
  <c r="E28" i="4"/>
  <c r="N22" i="3" s="1"/>
  <c r="E34" i="4"/>
  <c r="N23" i="3" s="1"/>
  <c r="N21" i="3"/>
  <c r="E5" i="4"/>
  <c r="N6" i="3" s="1"/>
  <c r="E6" i="4"/>
  <c r="E12" i="4"/>
  <c r="E11" i="4"/>
  <c r="E20" i="4"/>
  <c r="E21" i="4"/>
  <c r="E16" i="4"/>
  <c r="N10" i="3" s="1"/>
  <c r="E17" i="4"/>
  <c r="N8" i="3" s="1"/>
  <c r="E31" i="4"/>
  <c r="E33" i="4"/>
  <c r="E29" i="4"/>
  <c r="E27" i="4"/>
  <c r="E24" i="4"/>
  <c r="N20" i="3" s="1"/>
  <c r="E35" i="4"/>
  <c r="E26" i="4"/>
  <c r="N13" i="3" s="1"/>
  <c r="E30" i="4"/>
  <c r="N11" i="3" s="1"/>
  <c r="E36" i="4"/>
  <c r="E37" i="4"/>
  <c r="E38" i="4"/>
  <c r="E39" i="4"/>
  <c r="E42" i="4"/>
  <c r="E55" i="4"/>
  <c r="N29" i="3" s="1"/>
  <c r="E46" i="4"/>
  <c r="E45" i="4"/>
  <c r="E49" i="4"/>
  <c r="E51" i="4"/>
  <c r="E40" i="4"/>
  <c r="N27" i="3" s="1"/>
  <c r="E52" i="4"/>
  <c r="E41" i="4"/>
  <c r="N26" i="3" s="1"/>
  <c r="E43" i="4"/>
  <c r="E50" i="4"/>
  <c r="E53" i="4"/>
  <c r="N28" i="3" s="1"/>
  <c r="E7" i="4"/>
  <c r="N9" i="3" s="1"/>
  <c r="E10" i="4"/>
  <c r="N12" i="3" s="1"/>
  <c r="E18" i="4"/>
  <c r="N18" i="3" s="1"/>
  <c r="E19" i="4"/>
  <c r="N15" i="3" s="1"/>
  <c r="E23" i="4"/>
  <c r="E22" i="4"/>
  <c r="N19" i="3" s="1"/>
  <c r="E32" i="4"/>
  <c r="E44" i="4"/>
  <c r="E48" i="4"/>
  <c r="N24" i="3" s="1"/>
  <c r="E54" i="4"/>
  <c r="N25" i="3" s="1"/>
  <c r="E3" i="4"/>
  <c r="N4" i="3" s="1"/>
  <c r="E4" i="4"/>
  <c r="N5" i="3" s="1"/>
  <c r="E9" i="4"/>
  <c r="D9" i="4"/>
  <c r="D3" i="4"/>
  <c r="F3" i="4" s="1"/>
  <c r="D4" i="4"/>
  <c r="F4" i="4" s="1"/>
  <c r="D16" i="4"/>
  <c r="D17" i="4"/>
  <c r="D31" i="4"/>
  <c r="D33" i="4"/>
  <c r="D30" i="4"/>
  <c r="D36" i="4"/>
  <c r="D37" i="4"/>
  <c r="D39" i="4"/>
  <c r="D42" i="4"/>
  <c r="D51" i="4"/>
  <c r="D52" i="4"/>
  <c r="D41" i="4"/>
  <c r="C5" i="4"/>
  <c r="C6" i="4"/>
  <c r="C12" i="4"/>
  <c r="C11" i="4"/>
  <c r="C20" i="4"/>
  <c r="C21" i="4"/>
  <c r="C16" i="4"/>
  <c r="F16" i="4" s="1"/>
  <c r="C17" i="4"/>
  <c r="F17" i="4" s="1"/>
  <c r="C31" i="4"/>
  <c r="F31" i="4" s="1"/>
  <c r="C33" i="4"/>
  <c r="F33" i="4" s="1"/>
  <c r="C29" i="4"/>
  <c r="C27" i="4"/>
  <c r="C24" i="4"/>
  <c r="C35" i="4"/>
  <c r="C26" i="4"/>
  <c r="C30" i="4"/>
  <c r="C36" i="4"/>
  <c r="C37" i="4"/>
  <c r="C38" i="4"/>
  <c r="C39" i="4"/>
  <c r="F39" i="4" s="1"/>
  <c r="C42" i="4"/>
  <c r="F42" i="4" s="1"/>
  <c r="C55" i="4"/>
  <c r="C46" i="4"/>
  <c r="C45" i="4"/>
  <c r="C49" i="4"/>
  <c r="C51" i="4"/>
  <c r="F51" i="4" s="1"/>
  <c r="C40" i="4"/>
  <c r="C52" i="4"/>
  <c r="C41" i="4"/>
  <c r="F41" i="4" s="1"/>
  <c r="C43" i="4"/>
  <c r="C50" i="4"/>
  <c r="C9" i="4"/>
  <c r="F36" i="4" l="1"/>
  <c r="F9" i="4"/>
  <c r="F52" i="4"/>
  <c r="F37" i="4"/>
  <c r="F30" i="4"/>
  <c r="F47" i="4"/>
  <c r="F34" i="4"/>
  <c r="F14" i="4"/>
  <c r="F8" i="4"/>
  <c r="F28" i="4"/>
  <c r="F15" i="4"/>
  <c r="F13" i="4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K4" i="2"/>
  <c r="H4" i="2"/>
  <c r="M4" i="2" l="1"/>
  <c r="D6" i="4" s="1"/>
  <c r="F6" i="4" s="1"/>
  <c r="M5" i="2"/>
  <c r="D5" i="4" s="1"/>
  <c r="F5" i="4" s="1"/>
  <c r="M6" i="2"/>
  <c r="D7" i="4" s="1"/>
  <c r="F7" i="4" s="1"/>
  <c r="M7" i="2"/>
  <c r="D11" i="4" s="1"/>
  <c r="F11" i="4" s="1"/>
  <c r="M8" i="2"/>
  <c r="D10" i="4" s="1"/>
  <c r="F10" i="4" s="1"/>
  <c r="M9" i="2"/>
  <c r="D20" i="4" s="1"/>
  <c r="F20" i="4" s="1"/>
  <c r="M10" i="2"/>
  <c r="D21" i="4" s="1"/>
  <c r="F21" i="4" s="1"/>
  <c r="M11" i="2"/>
  <c r="D18" i="4" s="1"/>
  <c r="F18" i="4" s="1"/>
  <c r="M12" i="2"/>
  <c r="D27" i="4" s="1"/>
  <c r="F27" i="4" s="1"/>
  <c r="M13" i="2"/>
  <c r="D24" i="4" s="1"/>
  <c r="F24" i="4" s="1"/>
  <c r="M14" i="2"/>
  <c r="D19" i="4" s="1"/>
  <c r="F19" i="4" s="1"/>
  <c r="M15" i="2"/>
  <c r="D23" i="4" s="1"/>
  <c r="F23" i="4" s="1"/>
  <c r="M16" i="2"/>
  <c r="D29" i="4" s="1"/>
  <c r="F29" i="4" s="1"/>
  <c r="M17" i="2"/>
  <c r="D26" i="4" s="1"/>
  <c r="F26" i="4" s="1"/>
  <c r="M18" i="2"/>
  <c r="D22" i="4" s="1"/>
  <c r="F22" i="4" s="1"/>
  <c r="M19" i="2"/>
  <c r="D32" i="4" s="1"/>
  <c r="F32" i="4" s="1"/>
  <c r="M20" i="2"/>
  <c r="M21" i="2"/>
  <c r="D43" i="4" s="1"/>
  <c r="F43" i="4" s="1"/>
  <c r="M22" i="2"/>
  <c r="D40" i="4" s="1"/>
  <c r="F40" i="4" s="1"/>
  <c r="M23" i="2"/>
  <c r="D44" i="4" s="1"/>
  <c r="F44" i="4" s="1"/>
  <c r="M24" i="2"/>
  <c r="M25" i="2"/>
  <c r="D50" i="4" s="1"/>
  <c r="F50" i="4" s="1"/>
  <c r="M26" i="2"/>
  <c r="D45" i="4" s="1"/>
  <c r="F45" i="4" s="1"/>
  <c r="M27" i="2"/>
  <c r="D53" i="4" s="1"/>
  <c r="F53" i="4" s="1"/>
  <c r="M28" i="2"/>
  <c r="D48" i="4" s="1"/>
  <c r="F48" i="4" s="1"/>
  <c r="M29" i="2"/>
  <c r="D54" i="4" s="1"/>
  <c r="F54" i="4" s="1"/>
  <c r="M30" i="2"/>
  <c r="D55" i="4" s="1"/>
  <c r="F55" i="4" s="1"/>
  <c r="M31" i="2"/>
  <c r="D35" i="4" s="1"/>
  <c r="F35" i="4" s="1"/>
  <c r="M32" i="2"/>
  <c r="M33" i="2"/>
  <c r="M34" i="2"/>
  <c r="D46" i="4" s="1"/>
  <c r="F46" i="4" s="1"/>
  <c r="M35" i="2"/>
  <c r="D38" i="4" s="1"/>
  <c r="F38" i="4" s="1"/>
  <c r="M36" i="2"/>
  <c r="D49" i="4" s="1"/>
  <c r="F49" i="4" s="1"/>
  <c r="M37" i="2"/>
  <c r="D12" i="4" s="1"/>
  <c r="F12" i="4" s="1"/>
  <c r="K38" i="1"/>
  <c r="H38" i="1"/>
  <c r="M38" i="1" s="1"/>
  <c r="K37" i="1"/>
  <c r="H37" i="1"/>
  <c r="M37" i="1" s="1"/>
  <c r="K36" i="1"/>
  <c r="H36" i="1"/>
  <c r="M36" i="1" s="1"/>
  <c r="K35" i="1"/>
  <c r="H35" i="1"/>
  <c r="M35" i="1" s="1"/>
  <c r="K34" i="1"/>
  <c r="H34" i="1"/>
  <c r="M34" i="1" s="1"/>
  <c r="K33" i="1"/>
  <c r="H33" i="1"/>
  <c r="M33" i="1" s="1"/>
  <c r="K32" i="1"/>
  <c r="H32" i="1"/>
  <c r="M32" i="1" s="1"/>
  <c r="K31" i="1"/>
  <c r="H31" i="1"/>
  <c r="M31" i="1" s="1"/>
  <c r="K30" i="1"/>
  <c r="H30" i="1"/>
  <c r="M30" i="1" s="1"/>
  <c r="K29" i="1"/>
  <c r="H29" i="1"/>
  <c r="M29" i="1" s="1"/>
  <c r="K28" i="1"/>
  <c r="H28" i="1"/>
  <c r="M28" i="1" s="1"/>
  <c r="K27" i="1"/>
  <c r="H27" i="1"/>
  <c r="M27" i="1" s="1"/>
  <c r="K26" i="1"/>
  <c r="H26" i="1"/>
  <c r="M26" i="1" s="1"/>
  <c r="K25" i="1"/>
  <c r="H25" i="1"/>
  <c r="M25" i="1" s="1"/>
  <c r="K24" i="1"/>
  <c r="H24" i="1"/>
  <c r="M24" i="1" s="1"/>
  <c r="K23" i="1"/>
  <c r="H23" i="1"/>
  <c r="M23" i="1" s="1"/>
  <c r="K22" i="1"/>
  <c r="H22" i="1"/>
  <c r="M22" i="1" s="1"/>
  <c r="K21" i="1"/>
  <c r="H21" i="1"/>
  <c r="M21" i="1" s="1"/>
  <c r="K20" i="1"/>
  <c r="H20" i="1"/>
  <c r="M20" i="1" s="1"/>
  <c r="K19" i="1"/>
  <c r="H19" i="1"/>
  <c r="M19" i="1" s="1"/>
  <c r="K18" i="1"/>
  <c r="H18" i="1"/>
  <c r="M18" i="1" s="1"/>
  <c r="K17" i="1"/>
  <c r="H17" i="1"/>
  <c r="M17" i="1" s="1"/>
  <c r="K16" i="1"/>
  <c r="H16" i="1"/>
  <c r="M16" i="1" s="1"/>
  <c r="K15" i="1"/>
  <c r="H15" i="1"/>
  <c r="M15" i="1" s="1"/>
  <c r="K14" i="1"/>
  <c r="H14" i="1"/>
  <c r="M14" i="1" s="1"/>
  <c r="K13" i="1"/>
  <c r="H13" i="1"/>
  <c r="M13" i="1" s="1"/>
  <c r="K12" i="1"/>
  <c r="H12" i="1"/>
  <c r="M12" i="1" s="1"/>
  <c r="K11" i="1"/>
  <c r="H11" i="1"/>
  <c r="M11" i="1" s="1"/>
  <c r="K10" i="1"/>
  <c r="H10" i="1"/>
  <c r="M10" i="1" s="1"/>
  <c r="K9" i="1"/>
  <c r="H9" i="1"/>
  <c r="M9" i="1" s="1"/>
  <c r="K8" i="1"/>
  <c r="H8" i="1"/>
  <c r="M8" i="1" s="1"/>
  <c r="K7" i="1"/>
  <c r="H7" i="1"/>
  <c r="M7" i="1" s="1"/>
  <c r="K6" i="1"/>
  <c r="H6" i="1"/>
  <c r="M6" i="1" s="1"/>
  <c r="K5" i="1"/>
  <c r="H5" i="1"/>
  <c r="M5" i="1" s="1"/>
  <c r="K4" i="1"/>
  <c r="H4" i="1"/>
  <c r="M4" i="1" s="1"/>
</calcChain>
</file>

<file path=xl/sharedStrings.xml><?xml version="1.0" encoding="utf-8"?>
<sst xmlns="http://schemas.openxmlformats.org/spreadsheetml/2006/main" count="300" uniqueCount="71">
  <si>
    <t>Boot (1x / C1)</t>
  </si>
  <si>
    <t>Boot (2x / C2)</t>
  </si>
  <si>
    <t>Rugnr.</t>
  </si>
  <si>
    <t>Naam</t>
  </si>
  <si>
    <t>V/M</t>
  </si>
  <si>
    <t>Leeftijd</t>
  </si>
  <si>
    <t>Starttijd</t>
  </si>
  <si>
    <t>Finishtijd</t>
  </si>
  <si>
    <t>Skiff/C1-tijd</t>
  </si>
  <si>
    <t>2x/C2x-tijd</t>
  </si>
  <si>
    <t>Ergometer</t>
  </si>
  <si>
    <t>Totaaltijd</t>
  </si>
  <si>
    <t>Floris Reinders</t>
  </si>
  <si>
    <t>M</t>
  </si>
  <si>
    <t>Sebastiaan Brouwer</t>
  </si>
  <si>
    <t>Thomas Lekkerkerk</t>
  </si>
  <si>
    <t>Jouke de Boer</t>
  </si>
  <si>
    <t>David Blikman</t>
  </si>
  <si>
    <t>Karel van Wijk</t>
  </si>
  <si>
    <t>Marlou Geraedts</t>
  </si>
  <si>
    <t>V</t>
  </si>
  <si>
    <t>Anna van Vliet</t>
  </si>
  <si>
    <t>Twan Lohmeier</t>
  </si>
  <si>
    <t>Siebren Boersma</t>
  </si>
  <si>
    <t>Niek van Delden</t>
  </si>
  <si>
    <t>Hannah Koopman</t>
  </si>
  <si>
    <t>Joep Vergeldt</t>
  </si>
  <si>
    <t>Wout van der Molen</t>
  </si>
  <si>
    <t>Ruud Wiegersma</t>
  </si>
  <si>
    <t>Lucas Crietee</t>
  </si>
  <si>
    <t>Jot Groothuis</t>
  </si>
  <si>
    <t>Luna Hartog</t>
  </si>
  <si>
    <t>Fenne van Putten</t>
  </si>
  <si>
    <t>Joost Stemerding</t>
  </si>
  <si>
    <t>Marthe Hemmen</t>
  </si>
  <si>
    <t>Kasper Kappe</t>
  </si>
  <si>
    <t>Malou van As</t>
  </si>
  <si>
    <t>Otto de Wit</t>
  </si>
  <si>
    <t>Eeske Roex</t>
  </si>
  <si>
    <t>Boet van Bakel</t>
  </si>
  <si>
    <t>Loes Berghuis</t>
  </si>
  <si>
    <t>Lente van Zee</t>
  </si>
  <si>
    <t>Eva Paulissen</t>
  </si>
  <si>
    <t>Nika van As</t>
  </si>
  <si>
    <t>Jonas van der Molen</t>
  </si>
  <si>
    <t>DNS</t>
  </si>
  <si>
    <t>Friso Groenestein</t>
  </si>
  <si>
    <t>Kevin Witlam</t>
  </si>
  <si>
    <t>Sybren de Boer</t>
  </si>
  <si>
    <t>Elin Kroes</t>
  </si>
  <si>
    <t>Twan Lohmeijer</t>
  </si>
  <si>
    <t>Puck Hopstaken</t>
  </si>
  <si>
    <t>Maartje van Velde</t>
  </si>
  <si>
    <t>Flora Troelstra</t>
  </si>
  <si>
    <t>Loïse Groenestein</t>
  </si>
  <si>
    <t>Tijn Camerling</t>
  </si>
  <si>
    <t>Jonne Meijer</t>
  </si>
  <si>
    <t>Kiki Morelisse</t>
  </si>
  <si>
    <t>Mette Roex</t>
  </si>
  <si>
    <t>Koen Bavelaar</t>
  </si>
  <si>
    <t>Rik Uijlenhoet</t>
  </si>
  <si>
    <t>Inge Buikema</t>
  </si>
  <si>
    <t>Eeke Bavelaar</t>
  </si>
  <si>
    <t>Guus Verheijen</t>
  </si>
  <si>
    <t>Frederike Reitsma</t>
  </si>
  <si>
    <t>Florian Ter Hoeve</t>
  </si>
  <si>
    <t>Lisa Scheper</t>
  </si>
  <si>
    <t>Pieter van Spronsen</t>
  </si>
  <si>
    <t>Madee Otten</t>
  </si>
  <si>
    <t>Uitslagen jeugd zomerwedstrijden</t>
  </si>
  <si>
    <t>Gemiddeld: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</si>
</sst>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47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47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11" borderId="1" xfId="0" applyFont="1" applyFill="1" applyBorder="1" applyAlignment="1">
      <alignment horizontal="center"/>
    </xf>
    <xf numFmtId="47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13" borderId="1" xfId="0" applyNumberFormat="1" applyFont="1" applyFill="1" applyBorder="1"/>
    <xf numFmtId="164" fontId="3" fillId="14" borderId="1" xfId="0" applyNumberFormat="1" applyFont="1" applyFill="1" applyBorder="1"/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47" fontId="3" fillId="0" borderId="0" xfId="0" applyNumberFormat="1" applyFont="1"/>
    <xf numFmtId="0" fontId="3" fillId="6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0" xfId="0" applyFont="1"/>
    <xf numFmtId="16" fontId="7" fillId="15" borderId="1" xfId="0" applyNumberFormat="1" applyFont="1" applyFill="1" applyBorder="1" applyAlignment="1">
      <alignment horizontal="center"/>
    </xf>
    <xf numFmtId="0" fontId="8" fillId="0" borderId="0" xfId="0" applyFont="1"/>
    <xf numFmtId="164" fontId="8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D07C-1026-461B-AE78-9292FB5C8436}">
  <dimension ref="B1:F55"/>
  <sheetViews>
    <sheetView workbookViewId="0">
      <selection activeCell="H3" sqref="H3"/>
    </sheetView>
  </sheetViews>
  <sheetFormatPr defaultRowHeight="15" x14ac:dyDescent="0.25"/>
  <cols>
    <col min="2" max="2" width="19.28515625" bestFit="1" customWidth="1"/>
    <col min="3" max="3" width="11.5703125" customWidth="1"/>
    <col min="4" max="5" width="11.7109375" bestFit="1" customWidth="1"/>
    <col min="6" max="6" width="11.140625" style="43" customWidth="1"/>
  </cols>
  <sheetData>
    <row r="1" spans="2:6" ht="21" x14ac:dyDescent="0.35">
      <c r="B1" s="41" t="s">
        <v>69</v>
      </c>
    </row>
    <row r="2" spans="2:6" ht="18.75" x14ac:dyDescent="0.3">
      <c r="B2" s="42" t="s">
        <v>3</v>
      </c>
      <c r="C2" s="42">
        <v>43603</v>
      </c>
      <c r="D2" s="42">
        <v>43631</v>
      </c>
      <c r="E2" s="42">
        <v>43659</v>
      </c>
      <c r="F2" s="43" t="s">
        <v>70</v>
      </c>
    </row>
    <row r="3" spans="2:6" ht="15.75" x14ac:dyDescent="0.25">
      <c r="B3" t="s">
        <v>59</v>
      </c>
      <c r="C3" s="11"/>
      <c r="D3" s="11" t="str">
        <f>IFERROR(VLOOKUP(B3,'Uitslag 15juni'!C:M,11,0),"")</f>
        <v/>
      </c>
      <c r="E3" s="11">
        <f>IFERROR(VLOOKUP(B3,'Uitslag 13juli'!C:M,11,0),"")</f>
        <v>3.7196759259259275E-3</v>
      </c>
      <c r="F3" s="44">
        <f>AVERAGE(C3:E3)</f>
        <v>3.7196759259259275E-3</v>
      </c>
    </row>
    <row r="4" spans="2:6" ht="15.75" x14ac:dyDescent="0.25">
      <c r="B4" t="s">
        <v>60</v>
      </c>
      <c r="C4" s="11"/>
      <c r="D4" s="11" t="str">
        <f>IFERROR(VLOOKUP(B4,'Uitslag 15juni'!C:M,11,0),"")</f>
        <v/>
      </c>
      <c r="E4" s="11">
        <f>IFERROR(VLOOKUP(B4,'Uitslag 13juli'!C:M,11,0),"")</f>
        <v>3.8415509259259227E-3</v>
      </c>
      <c r="F4" s="44">
        <f>AVERAGE(C4:E4)</f>
        <v>3.8415509259259227E-3</v>
      </c>
    </row>
    <row r="5" spans="2:6" ht="15.75" x14ac:dyDescent="0.25">
      <c r="B5" t="s">
        <v>14</v>
      </c>
      <c r="C5" s="11">
        <f>VLOOKUP(B5,'Uitslag 18mei'!C:M,11,0)</f>
        <v>4.2025462962962962E-3</v>
      </c>
      <c r="D5" s="11">
        <f>IFERROR(VLOOKUP(B5,'Uitslag 15juni'!C:M,11,0),"")</f>
        <v>4.0408564814814855E-3</v>
      </c>
      <c r="E5" s="11">
        <f>IFERROR(VLOOKUP(B5,'Uitslag 13juli'!C:M,11,0),"")</f>
        <v>3.9839120370370393E-3</v>
      </c>
      <c r="F5" s="44">
        <f>AVERAGE(C5:E5)</f>
        <v>4.0757716049382737E-3</v>
      </c>
    </row>
    <row r="6" spans="2:6" ht="15.75" x14ac:dyDescent="0.25">
      <c r="B6" t="s">
        <v>15</v>
      </c>
      <c r="C6" s="11">
        <f>VLOOKUP(B6,'Uitslag 18mei'!C:M,11,0)</f>
        <v>4.2349537037037069E-3</v>
      </c>
      <c r="D6" s="11">
        <f>IFERROR(VLOOKUP(B6,'Uitslag 15juni'!C:M,11,0),"")</f>
        <v>4.0274305555555358E-3</v>
      </c>
      <c r="E6" s="11" t="str">
        <f>IFERROR(VLOOKUP(B6,'Uitslag 13juli'!C:M,11,0),"")</f>
        <v/>
      </c>
      <c r="F6" s="44">
        <f>AVERAGE(C6:E6)</f>
        <v>4.1311921296296218E-3</v>
      </c>
    </row>
    <row r="7" spans="2:6" ht="15.75" x14ac:dyDescent="0.25">
      <c r="B7" t="s">
        <v>47</v>
      </c>
      <c r="C7" s="11" t="str">
        <f>IFERROR(VLOOKUP(B7,'Uitslag 18mei'!C:M,11,0),"")</f>
        <v/>
      </c>
      <c r="D7" s="11">
        <f>IFERROR(VLOOKUP(B7,'Uitslag 15juni'!C:M,11,0),"")</f>
        <v>4.1260416666666581E-3</v>
      </c>
      <c r="E7" s="11">
        <f>IFERROR(VLOOKUP(B7,'Uitslag 13juli'!C:M,11,0),"")</f>
        <v>4.1871527777777775E-3</v>
      </c>
      <c r="F7" s="44">
        <f>AVERAGE(C7:E7)</f>
        <v>4.1565972222222178E-3</v>
      </c>
    </row>
    <row r="8" spans="2:6" ht="15.75" x14ac:dyDescent="0.25">
      <c r="B8" t="s">
        <v>61</v>
      </c>
      <c r="C8" s="11"/>
      <c r="D8" s="11"/>
      <c r="E8" s="11">
        <f>IFERROR(VLOOKUP(B8,'Uitslag 13juli'!C:M,11,0),"")</f>
        <v>4.1651620370370436E-3</v>
      </c>
      <c r="F8" s="44">
        <f>AVERAGE(C8:E8)</f>
        <v>4.1651620370370436E-3</v>
      </c>
    </row>
    <row r="9" spans="2:6" ht="15.75" x14ac:dyDescent="0.25">
      <c r="B9" t="s">
        <v>12</v>
      </c>
      <c r="C9" s="11">
        <f>VLOOKUP(B9,'Uitslag 18mei'!C:M,11,0)</f>
        <v>4.1817129629629669E-3</v>
      </c>
      <c r="D9" s="11" t="str">
        <f>IFERROR(VLOOKUP(B9,'Uitslag 15juni'!C:M,11,0),"")</f>
        <v/>
      </c>
      <c r="E9" s="11" t="str">
        <f>IFERROR(VLOOKUP(B9,'Uitslag 13juli'!C:M,11,0),"")</f>
        <v/>
      </c>
      <c r="F9" s="44">
        <f>AVERAGE(C9:E9)</f>
        <v>4.1817129629629669E-3</v>
      </c>
    </row>
    <row r="10" spans="2:6" ht="15.75" x14ac:dyDescent="0.25">
      <c r="B10" t="s">
        <v>48</v>
      </c>
      <c r="C10" s="11" t="str">
        <f>IFERROR(VLOOKUP(B10,'Uitslag 18mei'!C:M,11,0),"")</f>
        <v/>
      </c>
      <c r="D10" s="11">
        <f>IFERROR(VLOOKUP(B10,'Uitslag 15juni'!C:M,11,0),"")</f>
        <v>4.1620370370370249E-3</v>
      </c>
      <c r="E10" s="11">
        <f>IFERROR(VLOOKUP(B10,'Uitslag 13juli'!C:M,11,0),"")</f>
        <v>4.3119212962962963E-3</v>
      </c>
      <c r="F10" s="44">
        <f>AVERAGE(C10:E10)</f>
        <v>4.2369791666666606E-3</v>
      </c>
    </row>
    <row r="11" spans="2:6" ht="15.75" x14ac:dyDescent="0.25">
      <c r="B11" t="s">
        <v>17</v>
      </c>
      <c r="C11" s="11">
        <f>VLOOKUP(B11,'Uitslag 18mei'!C:M,11,0)</f>
        <v>4.3738425925925924E-3</v>
      </c>
      <c r="D11" s="11">
        <f>IFERROR(VLOOKUP(B11,'Uitslag 15juni'!C:M,11,0),"")</f>
        <v>4.1305555555555679E-3</v>
      </c>
      <c r="E11" s="11" t="str">
        <f>IFERROR(VLOOKUP(B11,'Uitslag 13juli'!C:M,11,0),"")</f>
        <v/>
      </c>
      <c r="F11" s="44">
        <f>AVERAGE(C11:E11)</f>
        <v>4.2521990740740801E-3</v>
      </c>
    </row>
    <row r="12" spans="2:6" ht="15.75" x14ac:dyDescent="0.25">
      <c r="B12" t="s">
        <v>16</v>
      </c>
      <c r="C12" s="11">
        <f>VLOOKUP(B12,'Uitslag 18mei'!C:M,11,0)</f>
        <v>4.3124999999999986E-3</v>
      </c>
      <c r="D12" s="11" t="str">
        <f>IFERROR(VLOOKUP(B12,'Uitslag 15juni'!C:M,11,0),"")</f>
        <v/>
      </c>
      <c r="E12" s="11" t="str">
        <f>IFERROR(VLOOKUP(B12,'Uitslag 13juli'!C:M,11,0),"")</f>
        <v/>
      </c>
      <c r="F12" s="44">
        <f>AVERAGE(C12:E12)</f>
        <v>4.3124999999999986E-3</v>
      </c>
    </row>
    <row r="13" spans="2:6" ht="15.75" x14ac:dyDescent="0.25">
      <c r="B13" t="s">
        <v>63</v>
      </c>
      <c r="C13" s="11"/>
      <c r="D13" s="11"/>
      <c r="E13" s="11">
        <f>IFERROR(VLOOKUP(B13,'Uitslag 13juli'!C:M,11,0),"")</f>
        <v>4.3282407407407445E-3</v>
      </c>
      <c r="F13" s="44">
        <f>AVERAGE(C13:E13)</f>
        <v>4.3282407407407445E-3</v>
      </c>
    </row>
    <row r="14" spans="2:6" ht="15.75" x14ac:dyDescent="0.25">
      <c r="B14" t="s">
        <v>64</v>
      </c>
      <c r="C14" s="11"/>
      <c r="D14" s="11"/>
      <c r="E14" s="11">
        <f>IFERROR(VLOOKUP(B14,'Uitslag 13juli'!C:M,11,0),"")</f>
        <v>4.3406250000000051E-3</v>
      </c>
      <c r="F14" s="44">
        <f>AVERAGE(C14:E14)</f>
        <v>4.3406250000000051E-3</v>
      </c>
    </row>
    <row r="15" spans="2:6" ht="15.75" x14ac:dyDescent="0.25">
      <c r="B15" t="s">
        <v>65</v>
      </c>
      <c r="C15" s="11"/>
      <c r="D15" s="11"/>
      <c r="E15" s="11">
        <f>IFERROR(VLOOKUP(B15,'Uitslag 13juli'!C:M,11,0),"")</f>
        <v>4.3442129629629655E-3</v>
      </c>
      <c r="F15" s="44">
        <f>AVERAGE(C15:E15)</f>
        <v>4.3442129629629655E-3</v>
      </c>
    </row>
    <row r="16" spans="2:6" ht="15.75" x14ac:dyDescent="0.25">
      <c r="B16" t="s">
        <v>21</v>
      </c>
      <c r="C16" s="11">
        <f>VLOOKUP(B16,'Uitslag 18mei'!C:M,11,0)</f>
        <v>4.6018518518518561E-3</v>
      </c>
      <c r="D16" s="11" t="str">
        <f>IFERROR(VLOOKUP(B16,'Uitslag 15juni'!C:M,11,0),"")</f>
        <v/>
      </c>
      <c r="E16" s="11">
        <f>IFERROR(VLOOKUP(B16,'Uitslag 13juli'!C:M,11,0),"")</f>
        <v>4.2415509259259281E-3</v>
      </c>
      <c r="F16" s="44">
        <f>AVERAGE(C16:E16)</f>
        <v>4.4217013888888917E-3</v>
      </c>
    </row>
    <row r="17" spans="2:6" ht="15.75" x14ac:dyDescent="0.25">
      <c r="B17" t="s">
        <v>62</v>
      </c>
      <c r="C17" s="11">
        <f>VLOOKUP(B17,'Uitslag 18mei'!C:M,11,0)</f>
        <v>4.6793981481481547E-3</v>
      </c>
      <c r="D17" s="11" t="str">
        <f>IFERROR(VLOOKUP(B17,'Uitslag 15juni'!C:M,11,0),"")</f>
        <v/>
      </c>
      <c r="E17" s="11">
        <f>IFERROR(VLOOKUP(B17,'Uitslag 13juli'!C:M,11,0),"")</f>
        <v>4.1780092592592685E-3</v>
      </c>
      <c r="F17" s="44">
        <f>AVERAGE(C17:E17)</f>
        <v>4.4287037037037116E-3</v>
      </c>
    </row>
    <row r="18" spans="2:6" ht="15.75" x14ac:dyDescent="0.25">
      <c r="B18" t="s">
        <v>49</v>
      </c>
      <c r="C18" s="11" t="str">
        <f>IFERROR(VLOOKUP(B18,'Uitslag 18mei'!C:M,11,0),"")</f>
        <v/>
      </c>
      <c r="D18" s="11">
        <f>IFERROR(VLOOKUP(B18,'Uitslag 15juni'!C:M,11,0),"")</f>
        <v>4.4783564814814816E-3</v>
      </c>
      <c r="E18" s="11">
        <f>IFERROR(VLOOKUP(B18,'Uitslag 13juli'!C:M,11,0),"")</f>
        <v>4.3865740740740731E-3</v>
      </c>
      <c r="F18" s="44">
        <f>AVERAGE(C18:E18)</f>
        <v>4.4324652777777774E-3</v>
      </c>
    </row>
    <row r="19" spans="2:6" ht="15.75" x14ac:dyDescent="0.25">
      <c r="B19" t="s">
        <v>50</v>
      </c>
      <c r="C19" s="11" t="str">
        <f>IFERROR(VLOOKUP(B19,'Uitslag 18mei'!C:M,11,0),"")</f>
        <v/>
      </c>
      <c r="D19" s="11">
        <f>IFERROR(VLOOKUP(B19,'Uitslag 15juni'!C:M,11,0),"")</f>
        <v>4.5425925925925825E-3</v>
      </c>
      <c r="E19" s="11">
        <f>IFERROR(VLOOKUP(B19,'Uitslag 13juli'!C:M,11,0),"")</f>
        <v>4.3299768518518505E-3</v>
      </c>
      <c r="F19" s="44">
        <f>AVERAGE(C19:E19)</f>
        <v>4.4362847222222165E-3</v>
      </c>
    </row>
    <row r="20" spans="2:6" ht="15.75" x14ac:dyDescent="0.25">
      <c r="B20" t="s">
        <v>18</v>
      </c>
      <c r="C20" s="11">
        <f>VLOOKUP(B20,'Uitslag 18mei'!C:M,11,0)</f>
        <v>4.5937500000000006E-3</v>
      </c>
      <c r="D20" s="11">
        <f>IFERROR(VLOOKUP(B20,'Uitslag 15juni'!C:M,11,0),"")</f>
        <v>4.2829861111111124E-3</v>
      </c>
      <c r="E20" s="11" t="str">
        <f>IFERROR(VLOOKUP(B20,'Uitslag 13juli'!C:M,11,0),"")</f>
        <v/>
      </c>
      <c r="F20" s="44">
        <f>AVERAGE(C20:E20)</f>
        <v>4.4383680555555565E-3</v>
      </c>
    </row>
    <row r="21" spans="2:6" ht="15.75" x14ac:dyDescent="0.25">
      <c r="B21" t="s">
        <v>19</v>
      </c>
      <c r="C21" s="11">
        <f>VLOOKUP(B21,'Uitslag 18mei'!C:M,11,0)</f>
        <v>4.5960648148148237E-3</v>
      </c>
      <c r="D21" s="11">
        <f>IFERROR(VLOOKUP(B21,'Uitslag 15juni'!C:M,11,0),"")</f>
        <v>4.4111111111111165E-3</v>
      </c>
      <c r="E21" s="11" t="str">
        <f>IFERROR(VLOOKUP(B21,'Uitslag 13juli'!C:M,11,0),"")</f>
        <v/>
      </c>
      <c r="F21" s="44">
        <f>AVERAGE(C21:E21)</f>
        <v>4.5035879629629696E-3</v>
      </c>
    </row>
    <row r="22" spans="2:6" ht="15.75" x14ac:dyDescent="0.25">
      <c r="B22" t="s">
        <v>52</v>
      </c>
      <c r="C22" s="11" t="str">
        <f>IFERROR(VLOOKUP(B22,'Uitslag 18mei'!C:M,11,0),"")</f>
        <v/>
      </c>
      <c r="D22" s="11">
        <f>IFERROR(VLOOKUP(B22,'Uitslag 15juni'!C:M,11,0),"")</f>
        <v>4.6979166666666679E-3</v>
      </c>
      <c r="E22" s="11">
        <f>IFERROR(VLOOKUP(B22,'Uitslag 13juli'!C:M,11,0),"")</f>
        <v>4.3986111111111153E-3</v>
      </c>
      <c r="F22" s="44">
        <f>AVERAGE(C22:E22)</f>
        <v>4.5482638888888916E-3</v>
      </c>
    </row>
    <row r="23" spans="2:6" ht="15.75" x14ac:dyDescent="0.25">
      <c r="B23" t="s">
        <v>51</v>
      </c>
      <c r="C23" s="11" t="str">
        <f>IFERROR(VLOOKUP(B23,'Uitslag 18mei'!C:M,11,0),"")</f>
        <v/>
      </c>
      <c r="D23" s="11">
        <f>IFERROR(VLOOKUP(B23,'Uitslag 15juni'!C:M,11,0),"")</f>
        <v>4.5728009259259255E-3</v>
      </c>
      <c r="E23" s="11" t="str">
        <f>IFERROR(VLOOKUP(B23,'Uitslag 13juli'!C:M,11,0),"")</f>
        <v/>
      </c>
      <c r="F23" s="44">
        <f>AVERAGE(C23:E23)</f>
        <v>4.5728009259259255E-3</v>
      </c>
    </row>
    <row r="24" spans="2:6" ht="15.75" x14ac:dyDescent="0.25">
      <c r="B24" t="s">
        <v>26</v>
      </c>
      <c r="C24" s="11">
        <f>VLOOKUP(B24,'Uitslag 18mei'!C:M,11,0)</f>
        <v>4.8715277777777828E-3</v>
      </c>
      <c r="D24" s="11">
        <f>IFERROR(VLOOKUP(B24,'Uitslag 15juni'!C:M,11,0),"")</f>
        <v>4.506944444444428E-3</v>
      </c>
      <c r="E24" s="11">
        <f>IFERROR(VLOOKUP(B24,'Uitslag 13juli'!C:M,11,0),"")</f>
        <v>4.4025462962963115E-3</v>
      </c>
      <c r="F24" s="44">
        <f>AVERAGE(C24:E24)</f>
        <v>4.5936728395061738E-3</v>
      </c>
    </row>
    <row r="25" spans="2:6" ht="15.75" x14ac:dyDescent="0.25">
      <c r="B25" t="s">
        <v>66</v>
      </c>
      <c r="C25" s="11"/>
      <c r="D25" s="11"/>
      <c r="E25" s="11">
        <f>IFERROR(VLOOKUP(B25,'Uitslag 13juli'!C:M,11,0),"")</f>
        <v>4.6355324074074051E-3</v>
      </c>
      <c r="F25" s="44">
        <f>AVERAGE(C25:E25)</f>
        <v>4.6355324074074051E-3</v>
      </c>
    </row>
    <row r="26" spans="2:6" ht="15.75" x14ac:dyDescent="0.25">
      <c r="B26" t="s">
        <v>28</v>
      </c>
      <c r="C26" s="11">
        <f>VLOOKUP(B26,'Uitslag 18mei'!C:M,11,0)</f>
        <v>5.0185185185185419E-3</v>
      </c>
      <c r="D26" s="11">
        <f>IFERROR(VLOOKUP(B26,'Uitslag 15juni'!C:M,11,0),"")</f>
        <v>4.6064814814814805E-3</v>
      </c>
      <c r="E26" s="11">
        <f>IFERROR(VLOOKUP(B26,'Uitslag 13juli'!C:M,11,0),"")</f>
        <v>4.3236111111111166E-3</v>
      </c>
      <c r="F26" s="44">
        <f>AVERAGE(C26:E26)</f>
        <v>4.6495370370370466E-3</v>
      </c>
    </row>
    <row r="27" spans="2:6" ht="15.75" x14ac:dyDescent="0.25">
      <c r="B27" t="s">
        <v>25</v>
      </c>
      <c r="C27" s="11">
        <f>VLOOKUP(B27,'Uitslag 18mei'!C:M,11,0)</f>
        <v>4.8599537037037083E-3</v>
      </c>
      <c r="D27" s="11">
        <f>IFERROR(VLOOKUP(B27,'Uitslag 15juni'!C:M,11,0),"")</f>
        <v>4.4873842592592578E-3</v>
      </c>
      <c r="E27" s="11" t="str">
        <f>IFERROR(VLOOKUP(B27,'Uitslag 13juli'!C:M,11,0),"")</f>
        <v/>
      </c>
      <c r="F27" s="44">
        <f>AVERAGE(C27:E27)</f>
        <v>4.6736689814814835E-3</v>
      </c>
    </row>
    <row r="28" spans="2:6" ht="15.75" x14ac:dyDescent="0.25">
      <c r="B28" t="s">
        <v>67</v>
      </c>
      <c r="C28" s="11"/>
      <c r="D28" s="11"/>
      <c r="E28" s="11">
        <f>IFERROR(VLOOKUP(B28,'Uitslag 13juli'!C:M,11,0),"")</f>
        <v>4.6943287037037075E-3</v>
      </c>
      <c r="F28" s="44">
        <f>AVERAGE(C28:E28)</f>
        <v>4.6943287037037075E-3</v>
      </c>
    </row>
    <row r="29" spans="2:6" ht="15.75" x14ac:dyDescent="0.25">
      <c r="B29" t="s">
        <v>24</v>
      </c>
      <c r="C29" s="11">
        <f>VLOOKUP(B29,'Uitslag 18mei'!C:M,11,0)</f>
        <v>4.8159722222222293E-3</v>
      </c>
      <c r="D29" s="11">
        <f>IFERROR(VLOOKUP(B29,'Uitslag 15juni'!C:M,11,0),"")</f>
        <v>4.5758101851851862E-3</v>
      </c>
      <c r="E29" s="11" t="str">
        <f>IFERROR(VLOOKUP(B29,'Uitslag 13juli'!C:M,11,0),"")</f>
        <v/>
      </c>
      <c r="F29" s="44">
        <f>AVERAGE(C29:E29)</f>
        <v>4.6958912037037073E-3</v>
      </c>
    </row>
    <row r="30" spans="2:6" ht="15.75" x14ac:dyDescent="0.25">
      <c r="B30" t="s">
        <v>29</v>
      </c>
      <c r="C30" s="11">
        <f>VLOOKUP(B30,'Uitslag 18mei'!C:M,11,0)</f>
        <v>5.1597222222222227E-3</v>
      </c>
      <c r="D30" s="11" t="str">
        <f>IFERROR(VLOOKUP(B30,'Uitslag 15juni'!C:M,11,0),"")</f>
        <v/>
      </c>
      <c r="E30" s="11">
        <f>IFERROR(VLOOKUP(B30,'Uitslag 13juli'!C:M,11,0),"")</f>
        <v>4.298379629629632E-3</v>
      </c>
      <c r="F30" s="44">
        <f>AVERAGE(C30:E30)</f>
        <v>4.7290509259259273E-3</v>
      </c>
    </row>
    <row r="31" spans="2:6" ht="15.75" x14ac:dyDescent="0.25">
      <c r="B31" t="s">
        <v>22</v>
      </c>
      <c r="C31" s="11">
        <f>VLOOKUP(B31,'Uitslag 18mei'!C:M,11,0)</f>
        <v>4.7638888888888896E-3</v>
      </c>
      <c r="D31" s="11" t="str">
        <f>IFERROR(VLOOKUP(B31,'Uitslag 15juni'!C:M,11,0),"")</f>
        <v/>
      </c>
      <c r="E31" s="11" t="str">
        <f>IFERROR(VLOOKUP(B31,'Uitslag 13juli'!C:M,11,0),"")</f>
        <v/>
      </c>
      <c r="F31" s="44">
        <f>AVERAGE(C31:E31)</f>
        <v>4.7638888888888896E-3</v>
      </c>
    </row>
    <row r="32" spans="2:6" ht="15.75" x14ac:dyDescent="0.25">
      <c r="B32" t="s">
        <v>53</v>
      </c>
      <c r="C32" s="11" t="str">
        <f>IFERROR(VLOOKUP(B32,'Uitslag 18mei'!C:M,11,0),"")</f>
        <v/>
      </c>
      <c r="D32" s="11">
        <f>IFERROR(VLOOKUP(B32,'Uitslag 15juni'!C:M,11,0),"")</f>
        <v>4.7861111111111151E-3</v>
      </c>
      <c r="E32" s="11" t="str">
        <f>IFERROR(VLOOKUP(B32,'Uitslag 13juli'!C:M,11,0),"")</f>
        <v/>
      </c>
      <c r="F32" s="44">
        <f>AVERAGE(C32:E32)</f>
        <v>4.7861111111111151E-3</v>
      </c>
    </row>
    <row r="33" spans="2:6" ht="15.75" x14ac:dyDescent="0.25">
      <c r="B33" t="s">
        <v>23</v>
      </c>
      <c r="C33" s="11">
        <f>VLOOKUP(B33,'Uitslag 18mei'!C:M,11,0)</f>
        <v>4.7997685185185313E-3</v>
      </c>
      <c r="D33" s="11" t="str">
        <f>IFERROR(VLOOKUP(B33,'Uitslag 15juni'!C:M,11,0),"")</f>
        <v/>
      </c>
      <c r="E33" s="11" t="str">
        <f>IFERROR(VLOOKUP(B33,'Uitslag 13juli'!C:M,11,0),"")</f>
        <v/>
      </c>
      <c r="F33" s="44">
        <f>AVERAGE(C33:E33)</f>
        <v>4.7997685185185313E-3</v>
      </c>
    </row>
    <row r="34" spans="2:6" ht="15.75" x14ac:dyDescent="0.25">
      <c r="B34" t="s">
        <v>68</v>
      </c>
      <c r="C34" s="11"/>
      <c r="D34" s="11"/>
      <c r="E34" s="11">
        <f>IFERROR(VLOOKUP(B34,'Uitslag 13juli'!C:M,11,0),"")</f>
        <v>4.8700231481481468E-3</v>
      </c>
      <c r="F34" s="44">
        <f>AVERAGE(C34:E34)</f>
        <v>4.8700231481481468E-3</v>
      </c>
    </row>
    <row r="35" spans="2:6" ht="15.75" x14ac:dyDescent="0.25">
      <c r="B35" t="s">
        <v>27</v>
      </c>
      <c r="C35" s="11">
        <f>VLOOKUP(B35,'Uitslag 18mei'!C:M,11,0)</f>
        <v>4.8854166666666725E-3</v>
      </c>
      <c r="D35" s="11" t="str">
        <f>IFERROR(VLOOKUP(B35,'Uitslag 15juni'!C:M,11,0),"")</f>
        <v/>
      </c>
      <c r="E35" s="11" t="str">
        <f>IFERROR(VLOOKUP(B35,'Uitslag 13juli'!C:M,11,0),"")</f>
        <v/>
      </c>
      <c r="F35" s="44">
        <f>AVERAGE(C35:E35)</f>
        <v>4.8854166666666725E-3</v>
      </c>
    </row>
    <row r="36" spans="2:6" ht="15.75" x14ac:dyDescent="0.25">
      <c r="B36" t="s">
        <v>30</v>
      </c>
      <c r="C36" s="11">
        <f>VLOOKUP(B36,'Uitslag 18mei'!C:M,11,0)</f>
        <v>5.5335648148148149E-3</v>
      </c>
      <c r="D36" s="11" t="str">
        <f>IFERROR(VLOOKUP(B36,'Uitslag 15juni'!C:M,11,0),"")</f>
        <v/>
      </c>
      <c r="E36" s="11" t="str">
        <f>IFERROR(VLOOKUP(B36,'Uitslag 13juli'!C:M,11,0),"")</f>
        <v/>
      </c>
      <c r="F36" s="44">
        <f>AVERAGE(C36:E36)</f>
        <v>5.5335648148148149E-3</v>
      </c>
    </row>
    <row r="37" spans="2:6" ht="15.75" x14ac:dyDescent="0.25">
      <c r="B37" t="s">
        <v>31</v>
      </c>
      <c r="C37" s="11">
        <f>VLOOKUP(B37,'Uitslag 18mei'!C:M,11,0)</f>
        <v>5.570601851851857E-3</v>
      </c>
      <c r="D37" s="11" t="str">
        <f>IFERROR(VLOOKUP(B37,'Uitslag 15juni'!C:M,11,0),"")</f>
        <v/>
      </c>
      <c r="E37" s="11" t="str">
        <f>IFERROR(VLOOKUP(B37,'Uitslag 13juli'!C:M,11,0),"")</f>
        <v/>
      </c>
      <c r="F37" s="44">
        <f>AVERAGE(C37:E37)</f>
        <v>5.570601851851857E-3</v>
      </c>
    </row>
    <row r="38" spans="2:6" ht="15.75" x14ac:dyDescent="0.25">
      <c r="B38" t="s">
        <v>32</v>
      </c>
      <c r="C38" s="11">
        <f>VLOOKUP(B38,'Uitslag 18mei'!C:M,11,0)</f>
        <v>5.5821759259259297E-3</v>
      </c>
      <c r="D38" s="11" t="str">
        <f>IFERROR(VLOOKUP(B38,'Uitslag 15juni'!C:M,11,0),"")</f>
        <v/>
      </c>
      <c r="E38" s="11" t="str">
        <f>IFERROR(VLOOKUP(B38,'Uitslag 13juli'!C:M,11,0),"")</f>
        <v/>
      </c>
      <c r="F38" s="44">
        <f>AVERAGE(C38:E38)</f>
        <v>5.5821759259259297E-3</v>
      </c>
    </row>
    <row r="39" spans="2:6" ht="15.75" x14ac:dyDescent="0.25">
      <c r="B39" t="s">
        <v>33</v>
      </c>
      <c r="C39" s="11">
        <f>VLOOKUP(B39,'Uitslag 18mei'!C:M,11,0)</f>
        <v>5.6747685185185165E-3</v>
      </c>
      <c r="D39" s="11" t="str">
        <f>IFERROR(VLOOKUP(B39,'Uitslag 15juni'!C:M,11,0),"")</f>
        <v/>
      </c>
      <c r="E39" s="11" t="str">
        <f>IFERROR(VLOOKUP(B39,'Uitslag 13juli'!C:M,11,0),"")</f>
        <v/>
      </c>
      <c r="F39" s="44">
        <f>AVERAGE(C39:E39)</f>
        <v>5.6747685185185165E-3</v>
      </c>
    </row>
    <row r="40" spans="2:6" ht="15.75" x14ac:dyDescent="0.25">
      <c r="B40" t="s">
        <v>40</v>
      </c>
      <c r="C40" s="11">
        <f>VLOOKUP(B40,'Uitslag 18mei'!C:M,11,0)</f>
        <v>6.248842592592601E-3</v>
      </c>
      <c r="D40" s="11">
        <f>IFERROR(VLOOKUP(B40,'Uitslag 15juni'!C:M,11,0),"")</f>
        <v>5.3400462962962941E-3</v>
      </c>
      <c r="E40" s="11">
        <f>IFERROR(VLOOKUP(B40,'Uitslag 13juli'!C:M,11,0),"")</f>
        <v>5.4791666666666539E-3</v>
      </c>
      <c r="F40" s="44">
        <f>AVERAGE(C40:E40)</f>
        <v>5.6893518518518491E-3</v>
      </c>
    </row>
    <row r="41" spans="2:6" ht="15.75" x14ac:dyDescent="0.25">
      <c r="B41" t="s">
        <v>42</v>
      </c>
      <c r="C41" s="11">
        <f>VLOOKUP(B41,'Uitslag 18mei'!C:M,11,0)</f>
        <v>6.3495370370370459E-3</v>
      </c>
      <c r="D41" s="11">
        <f>IFERROR(VLOOKUP(B41,'Uitslag 15juni'!C:M,11,0),"")</f>
        <v>5.4663194444444429E-3</v>
      </c>
      <c r="E41" s="11">
        <f>IFERROR(VLOOKUP(B41,'Uitslag 13juli'!C:M,11,0),"")</f>
        <v>5.4344907407407389E-3</v>
      </c>
      <c r="F41" s="44">
        <f>AVERAGE(C41:E41)</f>
        <v>5.7501157407407431E-3</v>
      </c>
    </row>
    <row r="42" spans="2:6" ht="15.75" x14ac:dyDescent="0.25">
      <c r="B42" t="s">
        <v>34</v>
      </c>
      <c r="C42" s="11">
        <f>VLOOKUP(B42,'Uitslag 18mei'!C:M,11,0)</f>
        <v>5.8043981481481505E-3</v>
      </c>
      <c r="D42" s="11" t="str">
        <f>IFERROR(VLOOKUP(B42,'Uitslag 15juni'!C:M,11,0),"")</f>
        <v/>
      </c>
      <c r="E42" s="11" t="str">
        <f>IFERROR(VLOOKUP(B42,'Uitslag 13juli'!C:M,11,0),"")</f>
        <v/>
      </c>
      <c r="F42" s="44">
        <f>AVERAGE(C42:E42)</f>
        <v>5.8043981481481505E-3</v>
      </c>
    </row>
    <row r="43" spans="2:6" ht="15.75" x14ac:dyDescent="0.25">
      <c r="B43" t="s">
        <v>43</v>
      </c>
      <c r="C43" s="11">
        <f>VLOOKUP(B43,'Uitslag 18mei'!C:M,11,0)</f>
        <v>6.4351851851851914E-3</v>
      </c>
      <c r="D43" s="11">
        <f>IFERROR(VLOOKUP(B43,'Uitslag 15juni'!C:M,11,0),"")</f>
        <v>5.2118055555555659E-3</v>
      </c>
      <c r="E43" s="11" t="str">
        <f>IFERROR(VLOOKUP(B43,'Uitslag 13juli'!C:M,11,0),"")</f>
        <v/>
      </c>
      <c r="F43" s="44">
        <f>AVERAGE(C43:E43)</f>
        <v>5.8234953703703782E-3</v>
      </c>
    </row>
    <row r="44" spans="2:6" ht="15.75" x14ac:dyDescent="0.25">
      <c r="B44" t="s">
        <v>54</v>
      </c>
      <c r="C44" s="11">
        <f>VLOOKUP(B44,'Uitslag 18mei'!C:M,11,0)</f>
        <v>6.3182870370370407E-3</v>
      </c>
      <c r="D44" s="11">
        <f>IFERROR(VLOOKUP(B44,'Uitslag 15juni'!C:M,11,0),"")</f>
        <v>5.3542824074073979E-3</v>
      </c>
      <c r="E44" s="11" t="str">
        <f>IFERROR(VLOOKUP(B44,'Uitslag 13juli'!C:M,11,0),"")</f>
        <v/>
      </c>
      <c r="F44" s="44">
        <f>AVERAGE(C44:E44)</f>
        <v>5.8362847222222193E-3</v>
      </c>
    </row>
    <row r="45" spans="2:6" ht="15.75" x14ac:dyDescent="0.25">
      <c r="B45" t="s">
        <v>37</v>
      </c>
      <c r="C45" s="11">
        <f>VLOOKUP(B45,'Uitslag 18mei'!C:M,11,0)</f>
        <v>6.074074074074079E-3</v>
      </c>
      <c r="D45" s="11">
        <f>IFERROR(VLOOKUP(B45,'Uitslag 15juni'!C:M,11,0),"")</f>
        <v>5.8269675925926049E-3</v>
      </c>
      <c r="E45" s="11" t="str">
        <f>IFERROR(VLOOKUP(B45,'Uitslag 13juli'!C:M,11,0),"")</f>
        <v/>
      </c>
      <c r="F45" s="44">
        <f>AVERAGE(C45:E45)</f>
        <v>5.9505208333333424E-3</v>
      </c>
    </row>
    <row r="46" spans="2:6" ht="15.75" x14ac:dyDescent="0.25">
      <c r="B46" t="s">
        <v>36</v>
      </c>
      <c r="C46" s="11">
        <f>VLOOKUP(B46,'Uitslag 18mei'!C:M,11,0)</f>
        <v>6.0289351851851849E-3</v>
      </c>
      <c r="D46" s="11" t="str">
        <f>IFERROR(VLOOKUP(B46,'Uitslag 15juni'!C:M,11,0),"")</f>
        <v/>
      </c>
      <c r="E46" s="11" t="str">
        <f>IFERROR(VLOOKUP(B46,'Uitslag 13juli'!C:M,11,0),"")</f>
        <v/>
      </c>
      <c r="F46" s="44">
        <f>AVERAGE(C46:E46)</f>
        <v>6.0289351851851849E-3</v>
      </c>
    </row>
    <row r="47" spans="2:6" ht="15.75" x14ac:dyDescent="0.25">
      <c r="B47" t="s">
        <v>55</v>
      </c>
      <c r="C47" s="11" t="str">
        <f>IFERROR(VLOOKUP(B47,'Uitslag 18mei'!C:M,11,0),"")</f>
        <v/>
      </c>
      <c r="D47" s="11">
        <f>IFERROR(VLOOKUP(B47,'Uitslag 15juni'!C:M,11,0),"")</f>
        <v>6.8618055555555446E-3</v>
      </c>
      <c r="E47" s="11">
        <f>IFERROR(VLOOKUP(B47,'Uitslag 13juli'!C:M,11,0),"")</f>
        <v>5.2716435185185262E-3</v>
      </c>
      <c r="F47" s="44">
        <f>AVERAGE(C47:E47)</f>
        <v>6.0667245370370354E-3</v>
      </c>
    </row>
    <row r="48" spans="2:6" ht="15.75" x14ac:dyDescent="0.25">
      <c r="B48" t="s">
        <v>55</v>
      </c>
      <c r="C48" s="11"/>
      <c r="D48" s="11">
        <f>IFERROR(VLOOKUP(B48,'Uitslag 15juni'!C:M,11,0),"")</f>
        <v>6.8618055555555446E-3</v>
      </c>
      <c r="E48" s="11">
        <f>IFERROR(VLOOKUP(B48,'Uitslag 13juli'!C:M,11,0),"")</f>
        <v>5.2716435185185262E-3</v>
      </c>
      <c r="F48" s="44">
        <f>AVERAGE(C48:E48)</f>
        <v>6.0667245370370354E-3</v>
      </c>
    </row>
    <row r="49" spans="2:6" ht="15.75" x14ac:dyDescent="0.25">
      <c r="B49" t="s">
        <v>38</v>
      </c>
      <c r="C49" s="11">
        <f>VLOOKUP(B49,'Uitslag 18mei'!C:M,11,0)</f>
        <v>6.1493055555555632E-3</v>
      </c>
      <c r="D49" s="11" t="str">
        <f>IFERROR(VLOOKUP(B49,'Uitslag 15juni'!C:M,11,0),"")</f>
        <v/>
      </c>
      <c r="E49" s="11" t="str">
        <f>IFERROR(VLOOKUP(B49,'Uitslag 13juli'!C:M,11,0),"")</f>
        <v/>
      </c>
      <c r="F49" s="44">
        <f>AVERAGE(C49:E49)</f>
        <v>6.1493055555555632E-3</v>
      </c>
    </row>
    <row r="50" spans="2:6" ht="15.75" x14ac:dyDescent="0.25">
      <c r="B50" t="s">
        <v>46</v>
      </c>
      <c r="C50" s="11">
        <f>VLOOKUP(B50,'Uitslag 18mei'!C:M,11,0)</f>
        <v>6.824074074074077E-3</v>
      </c>
      <c r="D50" s="11">
        <f>IFERROR(VLOOKUP(B50,'Uitslag 15juni'!C:M,11,0),"")</f>
        <v>5.52604166666668E-3</v>
      </c>
      <c r="E50" s="11" t="str">
        <f>IFERROR(VLOOKUP(B50,'Uitslag 13juli'!C:M,11,0),"")</f>
        <v/>
      </c>
      <c r="F50" s="44">
        <f>AVERAGE(C50:E50)</f>
        <v>6.1750578703703785E-3</v>
      </c>
    </row>
    <row r="51" spans="2:6" ht="15.75" x14ac:dyDescent="0.25">
      <c r="B51" t="s">
        <v>39</v>
      </c>
      <c r="C51" s="11">
        <f>VLOOKUP(B51,'Uitslag 18mei'!C:M,11,0)</f>
        <v>6.1805555555555641E-3</v>
      </c>
      <c r="D51" s="11" t="str">
        <f>IFERROR(VLOOKUP(B51,'Uitslag 15juni'!C:M,11,0),"")</f>
        <v/>
      </c>
      <c r="E51" s="11" t="str">
        <f>IFERROR(VLOOKUP(B51,'Uitslag 13juli'!C:M,11,0),"")</f>
        <v/>
      </c>
      <c r="F51" s="44">
        <f>AVERAGE(C51:E51)</f>
        <v>6.1805555555555641E-3</v>
      </c>
    </row>
    <row r="52" spans="2:6" ht="15.75" x14ac:dyDescent="0.25">
      <c r="B52" t="s">
        <v>41</v>
      </c>
      <c r="C52" s="11">
        <f>VLOOKUP(B52,'Uitslag 18mei'!C:M,11,0)</f>
        <v>6.3402777777777841E-3</v>
      </c>
      <c r="D52" s="11" t="str">
        <f>IFERROR(VLOOKUP(B52,'Uitslag 15juni'!C:M,11,0),"")</f>
        <v/>
      </c>
      <c r="E52" s="11" t="str">
        <f>IFERROR(VLOOKUP(B52,'Uitslag 13juli'!C:M,11,0),"")</f>
        <v/>
      </c>
      <c r="F52" s="44">
        <f>AVERAGE(C52:E52)</f>
        <v>6.3402777777777841E-3</v>
      </c>
    </row>
    <row r="53" spans="2:6" ht="15.75" x14ac:dyDescent="0.25">
      <c r="B53" t="s">
        <v>44</v>
      </c>
      <c r="C53" s="11">
        <f>IFERROR(VLOOKUP(B53,'Uitslag 18mei'!C:M,11,0),"")</f>
        <v>7.5312500000000024E-3</v>
      </c>
      <c r="D53" s="11">
        <f>IFERROR(VLOOKUP(B53,'Uitslag 15juni'!C:M,11,0),"")</f>
        <v>6.1956018518518627E-3</v>
      </c>
      <c r="E53" s="11">
        <f>IFERROR(VLOOKUP(B53,'Uitslag 13juli'!C:M,11,0),"")</f>
        <v>6.4479166666666643E-3</v>
      </c>
      <c r="F53" s="44">
        <f>AVERAGE(C53:E53)</f>
        <v>6.7249228395061767E-3</v>
      </c>
    </row>
    <row r="54" spans="2:6" ht="15.75" x14ac:dyDescent="0.25">
      <c r="B54" t="s">
        <v>56</v>
      </c>
      <c r="C54" s="11"/>
      <c r="D54" s="11">
        <f>IFERROR(VLOOKUP(B54,'Uitslag 15juni'!C:M,11,0),"")</f>
        <v>2.0887283564814814</v>
      </c>
      <c r="E54" s="11">
        <f>IFERROR(VLOOKUP(B54,'Uitslag 13juli'!C:M,11,0),"")</f>
        <v>5.4034722222222262E-3</v>
      </c>
      <c r="F54" s="44">
        <f>AVERAGE(C54:E54)</f>
        <v>1.0470659143518517</v>
      </c>
    </row>
    <row r="55" spans="2:6" ht="15.75" x14ac:dyDescent="0.25">
      <c r="B55" t="s">
        <v>35</v>
      </c>
      <c r="C55" s="11">
        <f>VLOOKUP(B55,'Uitslag 18mei'!C:M,11,0)</f>
        <v>5.8969907407407495E-3</v>
      </c>
      <c r="D55" s="11">
        <f>IFERROR(VLOOKUP(B55,'Uitslag 15juni'!C:M,11,0),"")</f>
        <v>2.0903017361111114</v>
      </c>
      <c r="E55" s="11" t="str">
        <f>IFERROR(VLOOKUP(B55,'Uitslag 13juli'!C:M,11,0),"")</f>
        <v/>
      </c>
      <c r="F55" s="44">
        <f>AVERAGE(C55:E55)</f>
        <v>1.0480993634259261</v>
      </c>
    </row>
  </sheetData>
  <autoFilter ref="B2:F55" xr:uid="{59B8AE46-F149-4FD1-BD45-48BF60A70F64}">
    <sortState xmlns:xlrd2="http://schemas.microsoft.com/office/spreadsheetml/2017/richdata2" ref="B3:F55">
      <sortCondition ref="F2:F5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4A4F-5E2F-4F95-BB04-21530571EC54}">
  <sheetPr>
    <pageSetUpPr fitToPage="1"/>
  </sheetPr>
  <dimension ref="A1:N29"/>
  <sheetViews>
    <sheetView tabSelected="1" topLeftCell="A2" zoomScale="90" zoomScaleNormal="90" workbookViewId="0">
      <selection activeCell="N2" sqref="N1:N1048576"/>
    </sheetView>
  </sheetViews>
  <sheetFormatPr defaultRowHeight="15" outlineLevelCol="1" x14ac:dyDescent="0.25"/>
  <cols>
    <col min="1" max="1" width="4.42578125" customWidth="1"/>
    <col min="2" max="2" width="7.42578125" bestFit="1" customWidth="1"/>
    <col min="3" max="3" width="27.7109375" customWidth="1"/>
    <col min="4" max="4" width="5.28515625" style="2" customWidth="1"/>
    <col min="5" max="5" width="8.28515625" style="2" customWidth="1"/>
    <col min="6" max="7" width="13.85546875" hidden="1" customWidth="1" outlineLevel="1"/>
    <col min="8" max="8" width="16" customWidth="1" collapsed="1"/>
    <col min="9" max="10" width="13.85546875" hidden="1" customWidth="1" outlineLevel="1"/>
    <col min="11" max="11" width="16" customWidth="1" collapsed="1"/>
    <col min="12" max="12" width="16" customWidth="1"/>
    <col min="13" max="13" width="18.7109375" style="3" customWidth="1"/>
    <col min="14" max="14" width="0" hidden="1" customWidth="1"/>
  </cols>
  <sheetData>
    <row r="1" spans="1:14" x14ac:dyDescent="0.25">
      <c r="C1" s="1"/>
    </row>
    <row r="2" spans="1:14" ht="15.75" x14ac:dyDescent="0.25">
      <c r="C2" s="1"/>
      <c r="F2" s="35" t="s">
        <v>0</v>
      </c>
      <c r="G2" s="36"/>
      <c r="H2" s="37"/>
      <c r="I2" s="38" t="s">
        <v>1</v>
      </c>
      <c r="J2" s="39"/>
      <c r="K2" s="40"/>
    </row>
    <row r="3" spans="1:14" ht="15.75" x14ac:dyDescent="0.25"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6</v>
      </c>
      <c r="J3" s="4" t="s">
        <v>7</v>
      </c>
      <c r="K3" s="4" t="s">
        <v>9</v>
      </c>
      <c r="L3" s="6" t="s">
        <v>10</v>
      </c>
      <c r="M3" s="4" t="s">
        <v>11</v>
      </c>
    </row>
    <row r="4" spans="1:14" ht="15.75" x14ac:dyDescent="0.25">
      <c r="A4" s="2">
        <v>1</v>
      </c>
      <c r="B4" s="1">
        <v>3</v>
      </c>
      <c r="C4" s="1" t="s">
        <v>59</v>
      </c>
      <c r="D4" s="13" t="s">
        <v>13</v>
      </c>
      <c r="E4" s="13">
        <v>18</v>
      </c>
      <c r="F4" s="8">
        <v>2.5033333333333335E-2</v>
      </c>
      <c r="G4" s="9">
        <v>2.6363541666666671E-2</v>
      </c>
      <c r="H4" s="10">
        <v>1.330208333333336E-3</v>
      </c>
      <c r="I4" s="8">
        <v>4.0996527777777778E-2</v>
      </c>
      <c r="J4" s="9">
        <v>4.2236689814814814E-2</v>
      </c>
      <c r="K4" s="10">
        <v>1.2401620370370361E-3</v>
      </c>
      <c r="L4" s="8">
        <v>1.1493055555555555E-3</v>
      </c>
      <c r="M4" s="11">
        <v>3.7196759259259275E-3</v>
      </c>
      <c r="N4" s="11">
        <f>VLOOKUP(C4,'Totaal overzicht'!B:E,4,0)</f>
        <v>3.7196759259259275E-3</v>
      </c>
    </row>
    <row r="5" spans="1:14" ht="15.75" x14ac:dyDescent="0.25">
      <c r="A5" s="2">
        <v>2</v>
      </c>
      <c r="B5" s="1">
        <v>4</v>
      </c>
      <c r="C5" s="1" t="s">
        <v>60</v>
      </c>
      <c r="D5" s="13" t="s">
        <v>13</v>
      </c>
      <c r="E5" s="13">
        <v>18</v>
      </c>
      <c r="F5" s="8">
        <v>4.0996527777777778E-2</v>
      </c>
      <c r="G5" s="9">
        <v>4.2236689814814814E-2</v>
      </c>
      <c r="H5" s="10">
        <v>1.2401620370370361E-3</v>
      </c>
      <c r="I5" s="8">
        <v>5.0011574074074076E-2</v>
      </c>
      <c r="J5" s="9">
        <v>5.1434722222222222E-2</v>
      </c>
      <c r="K5" s="10">
        <v>1.4231481481481456E-3</v>
      </c>
      <c r="L5" s="8">
        <v>1.1782407407407408E-3</v>
      </c>
      <c r="M5" s="11">
        <v>3.8415509259259227E-3</v>
      </c>
      <c r="N5" s="11">
        <f>VLOOKUP(C5,'Totaal overzicht'!B:E,4,0)</f>
        <v>3.8415509259259227E-3</v>
      </c>
    </row>
    <row r="6" spans="1:14" ht="15.75" x14ac:dyDescent="0.25">
      <c r="A6" s="2">
        <v>3</v>
      </c>
      <c r="B6" s="1">
        <v>6</v>
      </c>
      <c r="C6" s="1" t="s">
        <v>14</v>
      </c>
      <c r="D6" s="13" t="s">
        <v>13</v>
      </c>
      <c r="E6" s="13">
        <v>17</v>
      </c>
      <c r="F6" s="8">
        <v>1.5707754629629627E-2</v>
      </c>
      <c r="G6" s="9">
        <v>1.7086574074074073E-2</v>
      </c>
      <c r="H6" s="10">
        <v>1.3788194444444464E-3</v>
      </c>
      <c r="I6" s="8">
        <v>2.8799074074074074E-2</v>
      </c>
      <c r="J6" s="9">
        <v>3.0186574074074074E-2</v>
      </c>
      <c r="K6" s="10">
        <v>1.3874999999999998E-3</v>
      </c>
      <c r="L6" s="8">
        <v>1.2175925925925926E-3</v>
      </c>
      <c r="M6" s="11">
        <v>3.9839120370370393E-3</v>
      </c>
      <c r="N6" s="11">
        <f>VLOOKUP(C6,'Totaal overzicht'!B:E,4,0)</f>
        <v>3.9839120370370393E-3</v>
      </c>
    </row>
    <row r="7" spans="1:14" ht="15.75" x14ac:dyDescent="0.25">
      <c r="A7" s="2">
        <v>4</v>
      </c>
      <c r="B7" s="1">
        <v>17</v>
      </c>
      <c r="C7" s="1" t="s">
        <v>61</v>
      </c>
      <c r="D7" s="13" t="s">
        <v>20</v>
      </c>
      <c r="E7" s="13">
        <v>16</v>
      </c>
      <c r="F7" s="8">
        <v>1.6595370370370368E-2</v>
      </c>
      <c r="G7" s="9">
        <v>1.8067592592592593E-2</v>
      </c>
      <c r="H7" s="10">
        <v>1.4722222222222255E-3</v>
      </c>
      <c r="I7" s="8">
        <v>3.911342592592592E-2</v>
      </c>
      <c r="J7" s="9">
        <v>4.0483449074074071E-2</v>
      </c>
      <c r="K7" s="10">
        <v>1.3700231481481515E-3</v>
      </c>
      <c r="L7" s="8">
        <v>1.3229166666666665E-3</v>
      </c>
      <c r="M7" s="11">
        <v>4.1651620370370436E-3</v>
      </c>
      <c r="N7" s="11">
        <f>VLOOKUP(C7,'Totaal overzicht'!B:E,4,0)</f>
        <v>4.1651620370370436E-3</v>
      </c>
    </row>
    <row r="8" spans="1:14" ht="15.75" x14ac:dyDescent="0.25">
      <c r="A8" s="2">
        <v>5</v>
      </c>
      <c r="B8" s="1">
        <v>2</v>
      </c>
      <c r="C8" s="1" t="s">
        <v>62</v>
      </c>
      <c r="D8" s="13" t="s">
        <v>20</v>
      </c>
      <c r="E8" s="13">
        <v>15</v>
      </c>
      <c r="F8" s="8">
        <v>2.5571180555555555E-2</v>
      </c>
      <c r="G8" s="9">
        <v>2.7048495370370369E-2</v>
      </c>
      <c r="H8" s="10">
        <v>1.4773148148148132E-3</v>
      </c>
      <c r="I8" s="8">
        <v>4.8379629629629627E-2</v>
      </c>
      <c r="J8" s="9">
        <v>4.9779398148148156E-2</v>
      </c>
      <c r="K8" s="10">
        <v>1.3997685185185293E-3</v>
      </c>
      <c r="L8" s="8">
        <v>1.3009259259259259E-3</v>
      </c>
      <c r="M8" s="11">
        <v>4.1780092592592685E-3</v>
      </c>
      <c r="N8" s="11">
        <f>VLOOKUP(C8,'Totaal overzicht'!B:E,4,0)</f>
        <v>4.1780092592592685E-3</v>
      </c>
    </row>
    <row r="9" spans="1:14" ht="15.75" x14ac:dyDescent="0.25">
      <c r="A9" s="2">
        <v>6</v>
      </c>
      <c r="B9" s="1">
        <v>22</v>
      </c>
      <c r="C9" s="1" t="s">
        <v>47</v>
      </c>
      <c r="D9" s="13" t="s">
        <v>13</v>
      </c>
      <c r="E9" s="13">
        <v>21</v>
      </c>
      <c r="F9" s="8">
        <v>2.8799074074074074E-2</v>
      </c>
      <c r="G9" s="9">
        <v>3.0186574074074074E-2</v>
      </c>
      <c r="H9" s="10">
        <v>1.3874999999999998E-3</v>
      </c>
      <c r="I9" s="8">
        <v>5.2751157407407406E-2</v>
      </c>
      <c r="J9" s="9">
        <v>5.4249884259259258E-2</v>
      </c>
      <c r="K9" s="10">
        <v>1.4987268518518518E-3</v>
      </c>
      <c r="L9" s="8">
        <v>1.3009259259259259E-3</v>
      </c>
      <c r="M9" s="11">
        <v>4.1871527777777775E-3</v>
      </c>
      <c r="N9" s="11">
        <f>VLOOKUP(C9,'Totaal overzicht'!B:E,4,0)</f>
        <v>4.1871527777777775E-3</v>
      </c>
    </row>
    <row r="10" spans="1:14" ht="15.75" x14ac:dyDescent="0.25">
      <c r="A10" s="2">
        <v>7</v>
      </c>
      <c r="B10" s="1">
        <v>9</v>
      </c>
      <c r="C10" s="1" t="s">
        <v>21</v>
      </c>
      <c r="D10" s="13" t="s">
        <v>20</v>
      </c>
      <c r="E10" s="13">
        <v>15</v>
      </c>
      <c r="F10" s="8">
        <v>1.6134259259259261E-2</v>
      </c>
      <c r="G10" s="9">
        <v>1.7648148148148149E-2</v>
      </c>
      <c r="H10" s="10">
        <v>1.5138888888888875E-3</v>
      </c>
      <c r="I10" s="8">
        <v>3.911342592592592E-2</v>
      </c>
      <c r="J10" s="9">
        <v>4.0483449074074071E-2</v>
      </c>
      <c r="K10" s="10">
        <v>1.3700231481481515E-3</v>
      </c>
      <c r="L10" s="8">
        <v>1.3576388888888889E-3</v>
      </c>
      <c r="M10" s="11">
        <v>4.2415509259259281E-3</v>
      </c>
      <c r="N10" s="11">
        <f>VLOOKUP(C10,'Totaal overzicht'!B:E,4,0)</f>
        <v>4.2415509259259281E-3</v>
      </c>
    </row>
    <row r="11" spans="1:14" ht="15.75" x14ac:dyDescent="0.25">
      <c r="A11" s="2">
        <v>8</v>
      </c>
      <c r="B11" s="1">
        <v>13</v>
      </c>
      <c r="C11" s="1" t="s">
        <v>29</v>
      </c>
      <c r="D11" s="13" t="s">
        <v>13</v>
      </c>
      <c r="E11" s="13">
        <v>16</v>
      </c>
      <c r="F11" s="8">
        <v>2.4551388888888886E-2</v>
      </c>
      <c r="G11" s="9">
        <v>2.6250115740740741E-2</v>
      </c>
      <c r="H11" s="10">
        <v>1.698726851851854E-3</v>
      </c>
      <c r="I11" s="8">
        <v>7.5555555555555556E-2</v>
      </c>
      <c r="J11" s="9">
        <v>7.6976967592592593E-2</v>
      </c>
      <c r="K11" s="10">
        <v>1.421412037037037E-3</v>
      </c>
      <c r="L11" s="8">
        <v>1.1782407407407408E-3</v>
      </c>
      <c r="M11" s="11">
        <v>4.298379629629632E-3</v>
      </c>
      <c r="N11" s="11">
        <f>VLOOKUP(C11,'Totaal overzicht'!B:E,4,0)</f>
        <v>4.298379629629632E-3</v>
      </c>
    </row>
    <row r="12" spans="1:14" ht="15.75" x14ac:dyDescent="0.25">
      <c r="A12" s="2">
        <v>9</v>
      </c>
      <c r="B12" s="1">
        <v>8</v>
      </c>
      <c r="C12" s="1" t="s">
        <v>48</v>
      </c>
      <c r="D12" s="13" t="s">
        <v>13</v>
      </c>
      <c r="E12" s="13">
        <v>15</v>
      </c>
      <c r="F12" s="8">
        <v>1.8166666666666668E-2</v>
      </c>
      <c r="G12" s="9">
        <v>1.9718171296296296E-2</v>
      </c>
      <c r="H12" s="10">
        <v>1.5515046296296284E-3</v>
      </c>
      <c r="I12" s="8">
        <v>5.0464699074074075E-2</v>
      </c>
      <c r="J12" s="9">
        <v>5.1926504629629631E-2</v>
      </c>
      <c r="K12" s="10">
        <v>1.4618055555555565E-3</v>
      </c>
      <c r="L12" s="8">
        <v>1.2986111111111113E-3</v>
      </c>
      <c r="M12" s="11">
        <v>4.3119212962962963E-3</v>
      </c>
      <c r="N12" s="11">
        <f>VLOOKUP(C12,'Totaal overzicht'!B:E,4,0)</f>
        <v>4.3119212962962963E-3</v>
      </c>
    </row>
    <row r="13" spans="1:14" ht="15.75" x14ac:dyDescent="0.25">
      <c r="A13" s="2">
        <v>10</v>
      </c>
      <c r="B13" s="1">
        <v>12</v>
      </c>
      <c r="C13" s="1" t="s">
        <v>28</v>
      </c>
      <c r="D13" s="13" t="s">
        <v>13</v>
      </c>
      <c r="E13" s="13">
        <v>16</v>
      </c>
      <c r="F13" s="8">
        <v>2.711111111111111E-2</v>
      </c>
      <c r="G13" s="9">
        <v>2.8642939814814816E-2</v>
      </c>
      <c r="H13" s="10">
        <v>1.5318287037037054E-3</v>
      </c>
      <c r="I13" s="8">
        <v>5.59568287037037E-2</v>
      </c>
      <c r="J13" s="9">
        <v>5.7459259259259259E-2</v>
      </c>
      <c r="K13" s="10">
        <v>1.5024305555555589E-3</v>
      </c>
      <c r="L13" s="8">
        <v>1.2893518518518519E-3</v>
      </c>
      <c r="M13" s="11">
        <v>4.3236111111111166E-3</v>
      </c>
      <c r="N13" s="11">
        <f>VLOOKUP(C13,'Totaal overzicht'!B:E,4,0)</f>
        <v>4.3236111111111166E-3</v>
      </c>
    </row>
    <row r="14" spans="1:14" ht="15.75" x14ac:dyDescent="0.25">
      <c r="A14" s="2">
        <v>11</v>
      </c>
      <c r="B14" s="1">
        <v>11</v>
      </c>
      <c r="C14" s="1" t="s">
        <v>63</v>
      </c>
      <c r="D14" s="13" t="s">
        <v>13</v>
      </c>
      <c r="E14" s="13">
        <v>13</v>
      </c>
      <c r="F14" s="8">
        <v>5.1694444444444439E-2</v>
      </c>
      <c r="G14" s="9">
        <v>5.321724537037037E-2</v>
      </c>
      <c r="H14" s="10">
        <v>1.5228009259259309E-3</v>
      </c>
      <c r="I14" s="8">
        <v>4.0614236111111111E-2</v>
      </c>
      <c r="J14" s="9">
        <v>4.2160416666666665E-2</v>
      </c>
      <c r="K14" s="10">
        <v>1.5461805555555541E-3</v>
      </c>
      <c r="L14" s="8">
        <v>1.2592592592592592E-3</v>
      </c>
      <c r="M14" s="11">
        <v>4.3282407407407445E-3</v>
      </c>
      <c r="N14" s="11">
        <f>VLOOKUP(C14,'Totaal overzicht'!B:E,4,0)</f>
        <v>4.3282407407407445E-3</v>
      </c>
    </row>
    <row r="15" spans="1:14" ht="15.75" x14ac:dyDescent="0.25">
      <c r="A15" s="2">
        <v>12</v>
      </c>
      <c r="B15" s="1">
        <v>21</v>
      </c>
      <c r="C15" s="1" t="s">
        <v>50</v>
      </c>
      <c r="D15" s="13" t="s">
        <v>13</v>
      </c>
      <c r="E15" s="13">
        <v>16</v>
      </c>
      <c r="F15" s="8">
        <v>2.7967592592592596E-2</v>
      </c>
      <c r="G15" s="9">
        <v>2.9522106481481483E-2</v>
      </c>
      <c r="H15" s="10">
        <v>1.5545138888888865E-3</v>
      </c>
      <c r="I15" s="8">
        <v>5.0464699074074075E-2</v>
      </c>
      <c r="J15" s="9">
        <v>5.1926504629629631E-2</v>
      </c>
      <c r="K15" s="10">
        <v>1.4618055555555565E-3</v>
      </c>
      <c r="L15" s="8">
        <v>1.3136574074074075E-3</v>
      </c>
      <c r="M15" s="11">
        <v>4.3299768518518505E-3</v>
      </c>
      <c r="N15" s="11">
        <f>VLOOKUP(C15,'Totaal overzicht'!B:E,4,0)</f>
        <v>4.3299768518518505E-3</v>
      </c>
    </row>
    <row r="16" spans="1:14" ht="15.75" x14ac:dyDescent="0.25">
      <c r="A16" s="2">
        <v>13</v>
      </c>
      <c r="B16" s="1">
        <v>10</v>
      </c>
      <c r="C16" s="1" t="s">
        <v>64</v>
      </c>
      <c r="D16" s="14" t="s">
        <v>20</v>
      </c>
      <c r="E16" s="14">
        <v>16</v>
      </c>
      <c r="F16" s="8">
        <v>2.3944791666666663E-2</v>
      </c>
      <c r="G16" s="9">
        <v>2.5499768518518522E-2</v>
      </c>
      <c r="H16" s="10">
        <v>1.5549768518518595E-3</v>
      </c>
      <c r="I16" s="8">
        <v>4.0268518518518516E-2</v>
      </c>
      <c r="J16" s="9">
        <v>4.1789120370370365E-2</v>
      </c>
      <c r="K16" s="10">
        <v>1.5206018518518494E-3</v>
      </c>
      <c r="L16" s="8">
        <v>1.2650462962962964E-3</v>
      </c>
      <c r="M16" s="11">
        <v>4.3406250000000051E-3</v>
      </c>
      <c r="N16" s="11">
        <f>VLOOKUP(C16,'Totaal overzicht'!B:E,4,0)</f>
        <v>4.3406250000000051E-3</v>
      </c>
    </row>
    <row r="17" spans="1:14" ht="15.75" x14ac:dyDescent="0.25">
      <c r="A17" s="2">
        <v>14</v>
      </c>
      <c r="B17" s="1">
        <v>26</v>
      </c>
      <c r="C17" s="1" t="s">
        <v>65</v>
      </c>
      <c r="D17" s="14" t="s">
        <v>13</v>
      </c>
      <c r="E17" s="14">
        <v>16</v>
      </c>
      <c r="F17" s="8">
        <v>3.2534722222222222E-2</v>
      </c>
      <c r="G17" s="9">
        <v>3.4245717592592595E-2</v>
      </c>
      <c r="H17" s="10">
        <v>1.7109953703703731E-3</v>
      </c>
      <c r="I17" s="8">
        <v>7.5555555555555556E-2</v>
      </c>
      <c r="J17" s="9">
        <v>7.6976967592592593E-2</v>
      </c>
      <c r="K17" s="10">
        <v>1.421412037037037E-3</v>
      </c>
      <c r="L17" s="8">
        <v>1.2118055555555556E-3</v>
      </c>
      <c r="M17" s="11">
        <v>4.3442129629629655E-3</v>
      </c>
      <c r="N17" s="11">
        <f>VLOOKUP(C17,'Totaal overzicht'!B:E,4,0)</f>
        <v>4.3442129629629655E-3</v>
      </c>
    </row>
    <row r="18" spans="1:14" ht="15.75" x14ac:dyDescent="0.25">
      <c r="A18" s="2">
        <v>15</v>
      </c>
      <c r="B18" s="1">
        <v>15</v>
      </c>
      <c r="C18" s="1" t="s">
        <v>49</v>
      </c>
      <c r="D18" s="14" t="s">
        <v>20</v>
      </c>
      <c r="E18" s="14">
        <v>16</v>
      </c>
      <c r="F18" s="8">
        <v>1.8793287037037039E-2</v>
      </c>
      <c r="G18" s="9">
        <v>2.0239004629629628E-2</v>
      </c>
      <c r="H18" s="10">
        <v>1.4457175925925887E-3</v>
      </c>
      <c r="I18" s="8">
        <v>4.2204166666666661E-2</v>
      </c>
      <c r="J18" s="9">
        <v>4.3832523148148145E-2</v>
      </c>
      <c r="K18" s="10">
        <v>1.6283564814814841E-3</v>
      </c>
      <c r="L18" s="8">
        <v>1.3125000000000001E-3</v>
      </c>
      <c r="M18" s="11">
        <v>4.3865740740740731E-3</v>
      </c>
      <c r="N18" s="11">
        <f>VLOOKUP(C18,'Totaal overzicht'!B:E,4,0)</f>
        <v>4.3865740740740731E-3</v>
      </c>
    </row>
    <row r="19" spans="1:14" ht="15.75" x14ac:dyDescent="0.25">
      <c r="A19" s="2">
        <v>16</v>
      </c>
      <c r="B19" s="1">
        <v>16</v>
      </c>
      <c r="C19" s="1" t="s">
        <v>52</v>
      </c>
      <c r="D19" s="14" t="s">
        <v>20</v>
      </c>
      <c r="E19" s="14">
        <v>14</v>
      </c>
      <c r="F19" s="8">
        <v>1.8793287037037039E-2</v>
      </c>
      <c r="G19" s="9">
        <v>2.0239004629629628E-2</v>
      </c>
      <c r="H19" s="10">
        <v>1.4457175925925887E-3</v>
      </c>
      <c r="I19" s="8">
        <v>3.9881944444444442E-2</v>
      </c>
      <c r="J19" s="9">
        <v>4.147719907407408E-2</v>
      </c>
      <c r="K19" s="10">
        <v>1.5952546296296374E-3</v>
      </c>
      <c r="L19" s="8">
        <v>1.3576388888888889E-3</v>
      </c>
      <c r="M19" s="11">
        <v>4.3986111111111153E-3</v>
      </c>
      <c r="N19" s="11">
        <f>VLOOKUP(C19,'Totaal overzicht'!B:E,4,0)</f>
        <v>4.3986111111111153E-3</v>
      </c>
    </row>
    <row r="20" spans="1:14" ht="15.75" x14ac:dyDescent="0.25">
      <c r="A20" s="2">
        <v>17</v>
      </c>
      <c r="B20" s="1">
        <v>1</v>
      </c>
      <c r="C20" s="1" t="s">
        <v>26</v>
      </c>
      <c r="D20" s="14" t="s">
        <v>13</v>
      </c>
      <c r="E20" s="14">
        <v>13</v>
      </c>
      <c r="F20" s="8">
        <v>2.6168981481481477E-2</v>
      </c>
      <c r="G20" s="9">
        <v>2.7806018518518518E-2</v>
      </c>
      <c r="H20" s="10">
        <v>1.637037037037041E-3</v>
      </c>
      <c r="I20" s="8">
        <v>4.8379629629629627E-2</v>
      </c>
      <c r="J20" s="9">
        <v>4.9779398148148156E-2</v>
      </c>
      <c r="K20" s="10">
        <v>1.3997685185185293E-3</v>
      </c>
      <c r="L20" s="8">
        <v>1.3657407407407409E-3</v>
      </c>
      <c r="M20" s="11">
        <v>4.4025462962963115E-3</v>
      </c>
      <c r="N20" s="11">
        <f>VLOOKUP(C20,'Totaal overzicht'!B:E,4,0)</f>
        <v>4.4025462962963115E-3</v>
      </c>
    </row>
    <row r="21" spans="1:14" ht="15.75" x14ac:dyDescent="0.25">
      <c r="A21" s="2">
        <v>18</v>
      </c>
      <c r="B21" s="1">
        <v>19</v>
      </c>
      <c r="C21" s="1" t="s">
        <v>66</v>
      </c>
      <c r="D21" s="14" t="s">
        <v>20</v>
      </c>
      <c r="E21" s="14">
        <v>14</v>
      </c>
      <c r="F21" s="8">
        <v>5.1083333333333335E-2</v>
      </c>
      <c r="G21" s="9">
        <v>5.2826620370370371E-2</v>
      </c>
      <c r="H21" s="10">
        <v>1.7432870370370362E-3</v>
      </c>
      <c r="I21" s="8">
        <v>4.0614236111111111E-2</v>
      </c>
      <c r="J21" s="9">
        <v>4.2160416666666665E-2</v>
      </c>
      <c r="K21" s="10">
        <v>1.5461805555555541E-3</v>
      </c>
      <c r="L21" s="8">
        <v>1.3460648148148147E-3</v>
      </c>
      <c r="M21" s="11">
        <v>4.6355324074074051E-3</v>
      </c>
      <c r="N21" s="11">
        <f>VLOOKUP(C21,'Totaal overzicht'!B:E,4,0)</f>
        <v>4.6355324074074051E-3</v>
      </c>
    </row>
    <row r="22" spans="1:14" ht="15.75" x14ac:dyDescent="0.25">
      <c r="A22" s="2">
        <v>19</v>
      </c>
      <c r="B22" s="1">
        <v>7</v>
      </c>
      <c r="C22" s="1" t="s">
        <v>67</v>
      </c>
      <c r="D22" s="14" t="s">
        <v>13</v>
      </c>
      <c r="E22" s="14">
        <v>12</v>
      </c>
      <c r="F22" s="8">
        <v>1.5340277777777777E-2</v>
      </c>
      <c r="G22" s="9">
        <v>1.7080787037037037E-2</v>
      </c>
      <c r="H22" s="10">
        <v>1.7405092592592594E-3</v>
      </c>
      <c r="I22" s="8">
        <v>5.59568287037037E-2</v>
      </c>
      <c r="J22" s="9">
        <v>5.7459259259259259E-2</v>
      </c>
      <c r="K22" s="10">
        <v>1.5024305555555589E-3</v>
      </c>
      <c r="L22" s="8">
        <v>1.451388888888889E-3</v>
      </c>
      <c r="M22" s="11">
        <v>4.6943287037037075E-3</v>
      </c>
      <c r="N22" s="11">
        <f>VLOOKUP(C22,'Totaal overzicht'!B:E,4,0)</f>
        <v>4.6943287037037075E-3</v>
      </c>
    </row>
    <row r="23" spans="1:14" ht="15.75" x14ac:dyDescent="0.25">
      <c r="A23" s="2">
        <v>20</v>
      </c>
      <c r="B23" s="1">
        <v>20</v>
      </c>
      <c r="C23" s="1" t="s">
        <v>68</v>
      </c>
      <c r="D23" s="14" t="s">
        <v>20</v>
      </c>
      <c r="E23" s="14">
        <v>13</v>
      </c>
      <c r="F23" s="8">
        <v>3.847222222222222E-2</v>
      </c>
      <c r="G23" s="9">
        <v>4.0214467592592597E-2</v>
      </c>
      <c r="H23" s="10">
        <v>1.7422453703703766E-3</v>
      </c>
      <c r="I23" s="8">
        <v>6.2446759259259264E-2</v>
      </c>
      <c r="J23" s="9">
        <v>6.4075694444444442E-2</v>
      </c>
      <c r="K23" s="10">
        <v>1.6289351851851777E-3</v>
      </c>
      <c r="L23" s="8">
        <v>1.4988425925925924E-3</v>
      </c>
      <c r="M23" s="11">
        <v>4.8700231481481468E-3</v>
      </c>
      <c r="N23" s="11">
        <f>VLOOKUP(C23,'Totaal overzicht'!B:E,4,0)</f>
        <v>4.8700231481481468E-3</v>
      </c>
    </row>
    <row r="24" spans="1:14" ht="15.75" x14ac:dyDescent="0.25">
      <c r="A24" s="2">
        <v>21</v>
      </c>
      <c r="B24" s="1">
        <v>14</v>
      </c>
      <c r="C24" s="1" t="s">
        <v>55</v>
      </c>
      <c r="D24" s="14" t="s">
        <v>13</v>
      </c>
      <c r="E24" s="14">
        <v>16</v>
      </c>
      <c r="F24" s="8">
        <v>3.4828703703703702E-2</v>
      </c>
      <c r="G24" s="9">
        <v>3.6731134259259259E-2</v>
      </c>
      <c r="H24" s="10">
        <v>1.9024305555555565E-3</v>
      </c>
      <c r="I24" s="8">
        <v>4.5836805555555554E-2</v>
      </c>
      <c r="J24" s="9">
        <v>4.7969907407407412E-2</v>
      </c>
      <c r="K24" s="10">
        <v>2.1331018518518582E-3</v>
      </c>
      <c r="L24" s="8">
        <v>1.236111111111111E-3</v>
      </c>
      <c r="M24" s="11">
        <v>5.2716435185185262E-3</v>
      </c>
      <c r="N24" s="11">
        <f>VLOOKUP(C24,'Totaal overzicht'!B:E,4,0)</f>
        <v>5.2716435185185262E-3</v>
      </c>
    </row>
    <row r="25" spans="1:14" ht="15.75" x14ac:dyDescent="0.25">
      <c r="A25" s="2">
        <v>22</v>
      </c>
      <c r="B25" s="1">
        <v>25</v>
      </c>
      <c r="C25" s="1" t="s">
        <v>56</v>
      </c>
      <c r="D25" s="14" t="s">
        <v>20</v>
      </c>
      <c r="E25" s="14">
        <v>15</v>
      </c>
      <c r="F25" s="8">
        <v>5.8462962962962967E-2</v>
      </c>
      <c r="G25" s="9">
        <v>6.0459027777777778E-2</v>
      </c>
      <c r="H25" s="10">
        <v>1.9960648148148116E-3</v>
      </c>
      <c r="I25" s="8">
        <v>4.9398148148148142E-2</v>
      </c>
      <c r="J25" s="9">
        <v>5.1383101851851853E-2</v>
      </c>
      <c r="K25" s="10">
        <v>1.984953703703711E-3</v>
      </c>
      <c r="L25" s="8">
        <v>1.4224537037037038E-3</v>
      </c>
      <c r="M25" s="11">
        <v>5.4034722222222262E-3</v>
      </c>
      <c r="N25" s="11">
        <f>VLOOKUP(C25,'Totaal overzicht'!B:E,4,0)</f>
        <v>5.4034722222222262E-3</v>
      </c>
    </row>
    <row r="26" spans="1:14" ht="15.75" x14ac:dyDescent="0.25">
      <c r="A26" s="2">
        <v>23</v>
      </c>
      <c r="B26" s="1">
        <v>23</v>
      </c>
      <c r="C26" s="1" t="s">
        <v>42</v>
      </c>
      <c r="D26" s="14" t="s">
        <v>20</v>
      </c>
      <c r="E26" s="14">
        <v>14</v>
      </c>
      <c r="F26" s="8">
        <v>3.9570601851851857E-2</v>
      </c>
      <c r="G26" s="9">
        <v>4.1545601851851847E-2</v>
      </c>
      <c r="H26" s="10">
        <v>1.9749999999999907E-3</v>
      </c>
      <c r="I26" s="8">
        <v>4.9398148148148142E-2</v>
      </c>
      <c r="J26" s="9">
        <v>5.1383101851851853E-2</v>
      </c>
      <c r="K26" s="10">
        <v>1.984953703703711E-3</v>
      </c>
      <c r="L26" s="8">
        <v>1.4745370370370372E-3</v>
      </c>
      <c r="M26" s="11">
        <v>5.4344907407407389E-3</v>
      </c>
      <c r="N26" s="11">
        <f>VLOOKUP(C26,'Totaal overzicht'!B:E,4,0)</f>
        <v>5.4344907407407389E-3</v>
      </c>
    </row>
    <row r="27" spans="1:14" ht="15.75" x14ac:dyDescent="0.25">
      <c r="A27" s="2">
        <v>24</v>
      </c>
      <c r="B27" s="1">
        <v>24</v>
      </c>
      <c r="C27" s="1" t="s">
        <v>40</v>
      </c>
      <c r="D27" s="14" t="s">
        <v>20</v>
      </c>
      <c r="E27" s="14">
        <v>14</v>
      </c>
      <c r="F27" s="8">
        <v>3.9570601851851857E-2</v>
      </c>
      <c r="G27" s="9">
        <v>4.1545601851851847E-2</v>
      </c>
      <c r="H27" s="10">
        <v>1.9749999999999907E-3</v>
      </c>
      <c r="I27" s="8">
        <v>5.8462962962962967E-2</v>
      </c>
      <c r="J27" s="9">
        <v>6.0459027777777778E-2</v>
      </c>
      <c r="K27" s="10">
        <v>1.9960648148148116E-3</v>
      </c>
      <c r="L27" s="8">
        <v>1.5081018518518518E-3</v>
      </c>
      <c r="M27" s="11">
        <v>5.4791666666666539E-3</v>
      </c>
      <c r="N27" s="11">
        <f>VLOOKUP(C27,'Totaal overzicht'!B:E,4,0)</f>
        <v>5.4791666666666539E-3</v>
      </c>
    </row>
    <row r="28" spans="1:14" ht="15.75" x14ac:dyDescent="0.25">
      <c r="A28" s="2">
        <v>25</v>
      </c>
      <c r="B28" s="1">
        <v>5</v>
      </c>
      <c r="C28" s="1" t="s">
        <v>44</v>
      </c>
      <c r="D28" s="14" t="s">
        <v>13</v>
      </c>
      <c r="E28" s="14">
        <v>12</v>
      </c>
      <c r="F28" s="8">
        <v>4.5836805555555554E-2</v>
      </c>
      <c r="G28" s="9">
        <v>4.7969907407407412E-2</v>
      </c>
      <c r="H28" s="10">
        <v>2.1331018518518582E-3</v>
      </c>
      <c r="I28" s="8">
        <v>5.5025462962962964E-2</v>
      </c>
      <c r="J28" s="9">
        <v>5.7680555555555547E-2</v>
      </c>
      <c r="K28" s="10">
        <v>2.6550925925925839E-3</v>
      </c>
      <c r="L28" s="8">
        <v>1.6597222222222224E-3</v>
      </c>
      <c r="M28" s="11">
        <v>6.4479166666666643E-3</v>
      </c>
      <c r="N28" s="11">
        <f>VLOOKUP(C28,'Totaal overzicht'!B:E,4,0)</f>
        <v>6.4479166666666643E-3</v>
      </c>
    </row>
    <row r="29" spans="1:14" ht="15.75" x14ac:dyDescent="0.25">
      <c r="A29" s="2">
        <v>26</v>
      </c>
      <c r="B29" s="1">
        <v>18</v>
      </c>
      <c r="C29" s="1" t="s">
        <v>35</v>
      </c>
      <c r="D29" s="14" t="s">
        <v>13</v>
      </c>
      <c r="E29" s="14">
        <v>17</v>
      </c>
      <c r="F29" s="8">
        <v>3.4828703703703702E-2</v>
      </c>
      <c r="G29" s="9">
        <v>3.6731134259259259E-2</v>
      </c>
      <c r="H29" s="10">
        <v>1.9024305555555565E-3</v>
      </c>
      <c r="I29" s="8">
        <v>5.5025462962962964E-2</v>
      </c>
      <c r="J29" s="9">
        <v>5.7680555555555547E-2</v>
      </c>
      <c r="K29" s="10">
        <v>2.6550925925925839E-3</v>
      </c>
      <c r="L29" s="8" t="s">
        <v>45</v>
      </c>
      <c r="M29" s="11" t="e">
        <v>#VALUE!</v>
      </c>
      <c r="N29" s="11" t="str">
        <f>VLOOKUP(C29,'Totaal overzicht'!B:E,4,0)</f>
        <v/>
      </c>
    </row>
  </sheetData>
  <autoFilter ref="A3:S29" xr:uid="{308751AD-DB18-4AAC-A9C2-A995B1BEA5DB}"/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762B-4E67-4E90-9DE3-ABF6CF018374}">
  <dimension ref="A1:R43"/>
  <sheetViews>
    <sheetView workbookViewId="0">
      <selection activeCell="C21" sqref="C21"/>
    </sheetView>
  </sheetViews>
  <sheetFormatPr defaultRowHeight="15" outlineLevelCol="1" x14ac:dyDescent="0.25"/>
  <cols>
    <col min="1" max="1" width="4.42578125" style="15" customWidth="1"/>
    <col min="2" max="2" width="7.42578125" style="15" bestFit="1" customWidth="1"/>
    <col min="3" max="3" width="27.7109375" style="15" customWidth="1"/>
    <col min="4" max="4" width="5.28515625" style="17" customWidth="1"/>
    <col min="5" max="5" width="8.28515625" style="17" customWidth="1"/>
    <col min="6" max="7" width="13.85546875" style="15" hidden="1" customWidth="1" outlineLevel="1"/>
    <col min="8" max="8" width="16" style="15" customWidth="1" collapsed="1"/>
    <col min="9" max="10" width="13.85546875" style="15" hidden="1" customWidth="1" outlineLevel="1"/>
    <col min="11" max="11" width="16" style="15" customWidth="1" collapsed="1"/>
    <col min="12" max="12" width="16" style="15" customWidth="1"/>
    <col min="13" max="13" width="18.7109375" style="18" customWidth="1"/>
    <col min="14" max="16384" width="9.140625" style="15"/>
  </cols>
  <sheetData>
    <row r="1" spans="1:18" x14ac:dyDescent="0.25">
      <c r="C1" s="16"/>
    </row>
    <row r="2" spans="1:18" ht="15.75" x14ac:dyDescent="0.25">
      <c r="C2" s="16"/>
      <c r="F2" s="29" t="s">
        <v>0</v>
      </c>
      <c r="G2" s="30"/>
      <c r="H2" s="31"/>
      <c r="I2" s="32" t="s">
        <v>1</v>
      </c>
      <c r="J2" s="33"/>
      <c r="K2" s="34"/>
    </row>
    <row r="3" spans="1:18" ht="15.75" x14ac:dyDescent="0.25">
      <c r="B3" s="19" t="s">
        <v>2</v>
      </c>
      <c r="C3" s="19" t="s">
        <v>3</v>
      </c>
      <c r="D3" s="19" t="s">
        <v>4</v>
      </c>
      <c r="E3" s="19" t="s">
        <v>5</v>
      </c>
      <c r="F3" s="20" t="s">
        <v>6</v>
      </c>
      <c r="G3" s="19" t="s">
        <v>7</v>
      </c>
      <c r="H3" s="19" t="s">
        <v>8</v>
      </c>
      <c r="I3" s="19" t="s">
        <v>6</v>
      </c>
      <c r="J3" s="19" t="s">
        <v>7</v>
      </c>
      <c r="K3" s="19" t="s">
        <v>9</v>
      </c>
      <c r="L3" s="21" t="s">
        <v>10</v>
      </c>
      <c r="M3" s="19" t="s">
        <v>11</v>
      </c>
    </row>
    <row r="4" spans="1:18" ht="15.75" x14ac:dyDescent="0.25">
      <c r="A4" s="17">
        <v>1</v>
      </c>
      <c r="B4" s="16">
        <v>35</v>
      </c>
      <c r="C4" s="16" t="s">
        <v>15</v>
      </c>
      <c r="D4" s="28" t="s">
        <v>13</v>
      </c>
      <c r="E4" s="28">
        <v>20</v>
      </c>
      <c r="F4" s="23">
        <v>4.0841435185185189E-2</v>
      </c>
      <c r="G4" s="24">
        <v>4.2430555555555555E-2</v>
      </c>
      <c r="H4" s="25">
        <f t="shared" ref="H4:H37" si="0">G4-F4</f>
        <v>1.5891203703703657E-3</v>
      </c>
      <c r="I4" s="23">
        <v>8.1818634259259268E-2</v>
      </c>
      <c r="J4" s="24">
        <v>8.3193287037037031E-2</v>
      </c>
      <c r="K4" s="25">
        <f t="shared" ref="K4:K37" si="1">J4-I4</f>
        <v>1.3746527777777628E-3</v>
      </c>
      <c r="L4" s="23">
        <v>1.0636574074074075E-3</v>
      </c>
      <c r="M4" s="26">
        <f t="shared" ref="M4:M37" si="2">H4+K4+L4</f>
        <v>4.0274305555555358E-3</v>
      </c>
      <c r="R4" s="27"/>
    </row>
    <row r="5" spans="1:18" ht="15.75" x14ac:dyDescent="0.25">
      <c r="A5" s="17">
        <v>2</v>
      </c>
      <c r="B5" s="16">
        <v>12</v>
      </c>
      <c r="C5" s="16" t="s">
        <v>14</v>
      </c>
      <c r="D5" s="28" t="s">
        <v>13</v>
      </c>
      <c r="E5" s="28">
        <v>17</v>
      </c>
      <c r="F5" s="23">
        <v>1.7638888888888888E-2</v>
      </c>
      <c r="G5" s="24">
        <v>1.9069444444444444E-2</v>
      </c>
      <c r="H5" s="25">
        <f t="shared" si="0"/>
        <v>1.4305555555555564E-3</v>
      </c>
      <c r="I5" s="23">
        <v>3.6859606481481476E-2</v>
      </c>
      <c r="J5" s="24">
        <v>3.8234953703703702E-2</v>
      </c>
      <c r="K5" s="25">
        <f t="shared" si="1"/>
        <v>1.3753472222222257E-3</v>
      </c>
      <c r="L5" s="23">
        <v>1.2349537037037036E-3</v>
      </c>
      <c r="M5" s="26">
        <f t="shared" si="2"/>
        <v>4.0408564814814855E-3</v>
      </c>
      <c r="R5" s="27"/>
    </row>
    <row r="6" spans="1:18" ht="15.75" x14ac:dyDescent="0.25">
      <c r="A6" s="17">
        <v>3</v>
      </c>
      <c r="B6" s="16">
        <v>27</v>
      </c>
      <c r="C6" s="16" t="s">
        <v>47</v>
      </c>
      <c r="D6" s="22" t="s">
        <v>13</v>
      </c>
      <c r="E6" s="22">
        <v>21</v>
      </c>
      <c r="F6" s="23">
        <v>4.9441898148148145E-2</v>
      </c>
      <c r="G6" s="24">
        <v>5.0947916666666669E-2</v>
      </c>
      <c r="H6" s="25">
        <f t="shared" si="0"/>
        <v>1.5060185185185246E-3</v>
      </c>
      <c r="I6" s="23">
        <v>8.1818634259259268E-2</v>
      </c>
      <c r="J6" s="24">
        <v>8.3193287037037031E-2</v>
      </c>
      <c r="K6" s="25">
        <f t="shared" si="1"/>
        <v>1.3746527777777628E-3</v>
      </c>
      <c r="L6" s="23">
        <v>1.2453703703703704E-3</v>
      </c>
      <c r="M6" s="26">
        <f t="shared" si="2"/>
        <v>4.1260416666666581E-3</v>
      </c>
      <c r="R6" s="27"/>
    </row>
    <row r="7" spans="1:18" ht="15.75" x14ac:dyDescent="0.25">
      <c r="A7" s="17">
        <v>4</v>
      </c>
      <c r="B7" s="16">
        <v>24</v>
      </c>
      <c r="C7" s="16" t="s">
        <v>17</v>
      </c>
      <c r="D7" s="22" t="s">
        <v>13</v>
      </c>
      <c r="E7" s="22">
        <v>16</v>
      </c>
      <c r="F7" s="23">
        <v>2.6884837962962958E-2</v>
      </c>
      <c r="G7" s="24">
        <v>2.8422453703703707E-2</v>
      </c>
      <c r="H7" s="25">
        <f t="shared" si="0"/>
        <v>1.5376157407407491E-3</v>
      </c>
      <c r="I7" s="23">
        <v>3.6859606481481476E-2</v>
      </c>
      <c r="J7" s="24">
        <v>3.8234953703703702E-2</v>
      </c>
      <c r="K7" s="25">
        <f t="shared" si="1"/>
        <v>1.3753472222222257E-3</v>
      </c>
      <c r="L7" s="23">
        <v>1.2175925925925926E-3</v>
      </c>
      <c r="M7" s="26">
        <f t="shared" si="2"/>
        <v>4.1305555555555679E-3</v>
      </c>
      <c r="R7" s="27"/>
    </row>
    <row r="8" spans="1:18" ht="15.75" x14ac:dyDescent="0.25">
      <c r="A8" s="17">
        <v>5</v>
      </c>
      <c r="B8" s="16">
        <v>31</v>
      </c>
      <c r="C8" s="16" t="s">
        <v>48</v>
      </c>
      <c r="D8" s="22" t="s">
        <v>13</v>
      </c>
      <c r="E8" s="22">
        <v>15</v>
      </c>
      <c r="F8" s="23">
        <v>4.8020833333333339E-2</v>
      </c>
      <c r="G8" s="24">
        <v>4.9425925925925929E-2</v>
      </c>
      <c r="H8" s="25">
        <f t="shared" si="0"/>
        <v>1.4050925925925897E-3</v>
      </c>
      <c r="I8" s="23">
        <v>6.9395833333333337E-2</v>
      </c>
      <c r="J8" s="24">
        <v>7.0864583333333328E-2</v>
      </c>
      <c r="K8" s="25">
        <f t="shared" si="1"/>
        <v>1.4687499999999909E-3</v>
      </c>
      <c r="L8" s="23">
        <v>1.2881944444444445E-3</v>
      </c>
      <c r="M8" s="26">
        <f t="shared" si="2"/>
        <v>4.1620370370370249E-3</v>
      </c>
      <c r="R8" s="27"/>
    </row>
    <row r="9" spans="1:18" ht="15.75" x14ac:dyDescent="0.25">
      <c r="A9" s="17">
        <v>6</v>
      </c>
      <c r="B9" s="16">
        <v>4</v>
      </c>
      <c r="C9" s="16" t="s">
        <v>18</v>
      </c>
      <c r="D9" s="22" t="s">
        <v>13</v>
      </c>
      <c r="E9" s="22">
        <v>17</v>
      </c>
      <c r="F9" s="23">
        <v>2.6099537037037036E-2</v>
      </c>
      <c r="G9" s="24">
        <v>2.7598379629629629E-2</v>
      </c>
      <c r="H9" s="25">
        <f t="shared" si="0"/>
        <v>1.4988425925925933E-3</v>
      </c>
      <c r="I9" s="23">
        <v>4.972511574074074E-2</v>
      </c>
      <c r="J9" s="24">
        <v>5.1217592592592592E-2</v>
      </c>
      <c r="K9" s="25">
        <f t="shared" si="1"/>
        <v>1.4924768518518525E-3</v>
      </c>
      <c r="L9" s="23">
        <v>1.2916666666666664E-3</v>
      </c>
      <c r="M9" s="26">
        <f t="shared" si="2"/>
        <v>4.2829861111111124E-3</v>
      </c>
      <c r="Q9" s="27"/>
      <c r="R9" s="27"/>
    </row>
    <row r="10" spans="1:18" ht="15.75" x14ac:dyDescent="0.25">
      <c r="A10" s="17">
        <v>7</v>
      </c>
      <c r="B10" s="16">
        <v>32</v>
      </c>
      <c r="C10" s="16" t="s">
        <v>19</v>
      </c>
      <c r="D10" s="28" t="s">
        <v>20</v>
      </c>
      <c r="E10" s="28">
        <v>17</v>
      </c>
      <c r="F10" s="23">
        <v>3.3715856481481475E-2</v>
      </c>
      <c r="G10" s="24">
        <v>3.529513888888889E-2</v>
      </c>
      <c r="H10" s="25">
        <f t="shared" si="0"/>
        <v>1.5792824074074147E-3</v>
      </c>
      <c r="I10" s="23">
        <v>5.2650810185185186E-2</v>
      </c>
      <c r="J10" s="24">
        <v>5.4123842592592591E-2</v>
      </c>
      <c r="K10" s="25">
        <f t="shared" si="1"/>
        <v>1.4730324074074055E-3</v>
      </c>
      <c r="L10" s="23">
        <v>1.3587962962962963E-3</v>
      </c>
      <c r="M10" s="26">
        <f t="shared" si="2"/>
        <v>4.4111111111111165E-3</v>
      </c>
      <c r="Q10" s="27"/>
      <c r="R10" s="27"/>
    </row>
    <row r="11" spans="1:18" ht="15.75" x14ac:dyDescent="0.25">
      <c r="A11" s="17">
        <v>8</v>
      </c>
      <c r="B11" s="16">
        <v>5</v>
      </c>
      <c r="C11" s="16" t="s">
        <v>49</v>
      </c>
      <c r="D11" s="22" t="s">
        <v>20</v>
      </c>
      <c r="E11" s="22">
        <v>16</v>
      </c>
      <c r="F11" s="23">
        <v>3.2125810185185184E-2</v>
      </c>
      <c r="G11" s="24">
        <v>3.3771990740740741E-2</v>
      </c>
      <c r="H11" s="25">
        <f t="shared" si="0"/>
        <v>1.646180555555557E-3</v>
      </c>
      <c r="I11" s="23">
        <v>5.9594907407407409E-2</v>
      </c>
      <c r="J11" s="24">
        <v>6.1127314814814815E-2</v>
      </c>
      <c r="K11" s="25">
        <f t="shared" si="1"/>
        <v>1.5324074074074059E-3</v>
      </c>
      <c r="L11" s="23">
        <v>1.2997685185185185E-3</v>
      </c>
      <c r="M11" s="26">
        <f t="shared" si="2"/>
        <v>4.4783564814814816E-3</v>
      </c>
      <c r="Q11" s="27"/>
      <c r="R11" s="27"/>
    </row>
    <row r="12" spans="1:18" ht="15.75" x14ac:dyDescent="0.25">
      <c r="A12" s="17">
        <v>9</v>
      </c>
      <c r="B12" s="16">
        <v>22</v>
      </c>
      <c r="C12" s="16" t="s">
        <v>25</v>
      </c>
      <c r="D12" s="22" t="s">
        <v>20</v>
      </c>
      <c r="E12" s="22">
        <v>15</v>
      </c>
      <c r="F12" s="23">
        <v>1.8719097222222224E-2</v>
      </c>
      <c r="G12" s="24">
        <v>2.0400462962962964E-2</v>
      </c>
      <c r="H12" s="25">
        <f t="shared" si="0"/>
        <v>1.6813657407407402E-3</v>
      </c>
      <c r="I12" s="23">
        <v>5.0812037037037038E-2</v>
      </c>
      <c r="J12" s="24">
        <v>5.2277777777777777E-2</v>
      </c>
      <c r="K12" s="25">
        <f t="shared" si="1"/>
        <v>1.4657407407407397E-3</v>
      </c>
      <c r="L12" s="23">
        <v>1.3402777777777777E-3</v>
      </c>
      <c r="M12" s="26">
        <f t="shared" si="2"/>
        <v>4.4873842592592578E-3</v>
      </c>
      <c r="Q12" s="27"/>
      <c r="R12" s="27"/>
    </row>
    <row r="13" spans="1:18" ht="15.75" x14ac:dyDescent="0.25">
      <c r="A13" s="17">
        <v>10</v>
      </c>
      <c r="B13" s="16">
        <v>33</v>
      </c>
      <c r="C13" s="16" t="s">
        <v>26</v>
      </c>
      <c r="D13" s="28" t="s">
        <v>13</v>
      </c>
      <c r="E13" s="28">
        <v>13</v>
      </c>
      <c r="F13" s="23">
        <v>4.8495370370370376E-2</v>
      </c>
      <c r="G13" s="24">
        <v>5.011458333333333E-2</v>
      </c>
      <c r="H13" s="25">
        <f t="shared" si="0"/>
        <v>1.6192129629629542E-3</v>
      </c>
      <c r="I13" s="23">
        <v>8.0322916666666674E-2</v>
      </c>
      <c r="J13" s="24">
        <v>8.1819444444444445E-2</v>
      </c>
      <c r="K13" s="25">
        <f t="shared" si="1"/>
        <v>1.4965277777777702E-3</v>
      </c>
      <c r="L13" s="23">
        <v>1.3912037037037037E-3</v>
      </c>
      <c r="M13" s="26">
        <f t="shared" si="2"/>
        <v>4.506944444444428E-3</v>
      </c>
      <c r="Q13" s="27"/>
      <c r="R13" s="27"/>
    </row>
    <row r="14" spans="1:18" ht="15.75" x14ac:dyDescent="0.25">
      <c r="A14" s="17">
        <v>11</v>
      </c>
      <c r="B14" s="16">
        <v>25</v>
      </c>
      <c r="C14" s="16" t="s">
        <v>50</v>
      </c>
      <c r="D14" s="22" t="s">
        <v>13</v>
      </c>
      <c r="E14" s="22">
        <v>16</v>
      </c>
      <c r="F14" s="23">
        <v>3.139259259259259E-2</v>
      </c>
      <c r="G14" s="24">
        <v>3.3127314814814811E-2</v>
      </c>
      <c r="H14" s="25">
        <f t="shared" si="0"/>
        <v>1.7347222222222208E-3</v>
      </c>
      <c r="I14" s="23">
        <v>6.9395833333333337E-2</v>
      </c>
      <c r="J14" s="24">
        <v>7.0864583333333328E-2</v>
      </c>
      <c r="K14" s="25">
        <f t="shared" si="1"/>
        <v>1.4687499999999909E-3</v>
      </c>
      <c r="L14" s="23">
        <v>1.3391203703703705E-3</v>
      </c>
      <c r="M14" s="26">
        <f t="shared" si="2"/>
        <v>4.5425925925925825E-3</v>
      </c>
      <c r="Q14" s="27"/>
      <c r="R14" s="27"/>
    </row>
    <row r="15" spans="1:18" ht="15.75" x14ac:dyDescent="0.25">
      <c r="A15" s="17">
        <v>12</v>
      </c>
      <c r="B15" s="16">
        <v>23</v>
      </c>
      <c r="C15" s="16" t="s">
        <v>51</v>
      </c>
      <c r="D15" s="22" t="s">
        <v>20</v>
      </c>
      <c r="E15" s="22">
        <v>16</v>
      </c>
      <c r="F15" s="23">
        <v>3.4459259259259259E-2</v>
      </c>
      <c r="G15" s="24">
        <v>3.6181712962962964E-2</v>
      </c>
      <c r="H15" s="25">
        <f t="shared" si="0"/>
        <v>1.7224537037037052E-3</v>
      </c>
      <c r="I15" s="23">
        <v>5.2650810185185186E-2</v>
      </c>
      <c r="J15" s="24">
        <v>5.4123842592592591E-2</v>
      </c>
      <c r="K15" s="25">
        <f t="shared" si="1"/>
        <v>1.4730324074074055E-3</v>
      </c>
      <c r="L15" s="23">
        <v>1.3773148148148147E-3</v>
      </c>
      <c r="M15" s="26">
        <f t="shared" si="2"/>
        <v>4.5728009259259255E-3</v>
      </c>
      <c r="Q15" s="27"/>
      <c r="R15" s="27"/>
    </row>
    <row r="16" spans="1:18" ht="15.75" x14ac:dyDescent="0.25">
      <c r="A16" s="17">
        <v>13</v>
      </c>
      <c r="B16" s="16">
        <v>29</v>
      </c>
      <c r="C16" s="16" t="s">
        <v>24</v>
      </c>
      <c r="D16" s="22" t="s">
        <v>13</v>
      </c>
      <c r="E16" s="22">
        <v>15</v>
      </c>
      <c r="F16" s="23">
        <v>2.4537615740740742E-2</v>
      </c>
      <c r="G16" s="24">
        <v>2.6208333333333333E-2</v>
      </c>
      <c r="H16" s="25">
        <f t="shared" si="0"/>
        <v>1.6707175925925917E-3</v>
      </c>
      <c r="I16" s="23">
        <v>7.0925925925925934E-2</v>
      </c>
      <c r="J16" s="24">
        <v>7.2476851851851862E-2</v>
      </c>
      <c r="K16" s="25">
        <f t="shared" si="1"/>
        <v>1.5509259259259278E-3</v>
      </c>
      <c r="L16" s="23">
        <v>1.3541666666666667E-3</v>
      </c>
      <c r="M16" s="26">
        <f t="shared" si="2"/>
        <v>4.5758101851851862E-3</v>
      </c>
      <c r="Q16" s="27"/>
      <c r="R16" s="27"/>
    </row>
    <row r="17" spans="1:18" ht="15.75" x14ac:dyDescent="0.25">
      <c r="A17" s="17">
        <v>14</v>
      </c>
      <c r="B17" s="16">
        <v>30</v>
      </c>
      <c r="C17" s="16" t="s">
        <v>28</v>
      </c>
      <c r="D17" s="22" t="s">
        <v>13</v>
      </c>
      <c r="E17" s="22">
        <v>16</v>
      </c>
      <c r="F17" s="23">
        <v>4.8182870370370369E-2</v>
      </c>
      <c r="G17" s="24">
        <v>4.9853009259259257E-2</v>
      </c>
      <c r="H17" s="25">
        <f t="shared" si="0"/>
        <v>1.6701388888888877E-3</v>
      </c>
      <c r="I17" s="23">
        <v>7.4236111111111114E-2</v>
      </c>
      <c r="J17" s="24">
        <v>7.5896990740740744E-2</v>
      </c>
      <c r="K17" s="25">
        <f t="shared" si="1"/>
        <v>1.6608796296296302E-3</v>
      </c>
      <c r="L17" s="23">
        <v>1.2754629629629628E-3</v>
      </c>
      <c r="M17" s="26">
        <f t="shared" si="2"/>
        <v>4.6064814814814805E-3</v>
      </c>
      <c r="Q17" s="27"/>
      <c r="R17" s="27"/>
    </row>
    <row r="18" spans="1:18" ht="15.75" x14ac:dyDescent="0.25">
      <c r="A18" s="17">
        <v>15</v>
      </c>
      <c r="B18" s="16">
        <v>6</v>
      </c>
      <c r="C18" s="16" t="s">
        <v>52</v>
      </c>
      <c r="D18" s="22" t="s">
        <v>20</v>
      </c>
      <c r="E18" s="22">
        <v>14</v>
      </c>
      <c r="F18" s="23">
        <v>2.1071759259259259E-2</v>
      </c>
      <c r="G18" s="24">
        <v>2.284953703703704E-2</v>
      </c>
      <c r="H18" s="25">
        <f t="shared" si="0"/>
        <v>1.7777777777777809E-3</v>
      </c>
      <c r="I18" s="23">
        <v>5.9594907407407409E-2</v>
      </c>
      <c r="J18" s="24">
        <v>6.1127314814814815E-2</v>
      </c>
      <c r="K18" s="25">
        <f t="shared" si="1"/>
        <v>1.5324074074074059E-3</v>
      </c>
      <c r="L18" s="23">
        <v>1.3877314814814813E-3</v>
      </c>
      <c r="M18" s="26">
        <f t="shared" si="2"/>
        <v>4.6979166666666679E-3</v>
      </c>
    </row>
    <row r="19" spans="1:18" ht="15.75" x14ac:dyDescent="0.25">
      <c r="A19" s="17">
        <v>16</v>
      </c>
      <c r="B19" s="16">
        <v>3</v>
      </c>
      <c r="C19" s="16" t="s">
        <v>53</v>
      </c>
      <c r="D19" s="22" t="s">
        <v>20</v>
      </c>
      <c r="E19" s="22">
        <v>19</v>
      </c>
      <c r="F19" s="23">
        <v>3.3018518518518516E-2</v>
      </c>
      <c r="G19" s="24">
        <v>3.4776620370370374E-2</v>
      </c>
      <c r="H19" s="25">
        <f t="shared" si="0"/>
        <v>1.7581018518518579E-3</v>
      </c>
      <c r="I19" s="23">
        <v>6.0985879629629626E-2</v>
      </c>
      <c r="J19" s="24">
        <v>6.2552083333333328E-2</v>
      </c>
      <c r="K19" s="25">
        <f t="shared" si="1"/>
        <v>1.5662037037037016E-3</v>
      </c>
      <c r="L19" s="23">
        <v>1.4618055555555556E-3</v>
      </c>
      <c r="M19" s="26">
        <f t="shared" si="2"/>
        <v>4.7861111111111151E-3</v>
      </c>
    </row>
    <row r="20" spans="1:18" ht="15.75" x14ac:dyDescent="0.25">
      <c r="A20" s="17">
        <v>17</v>
      </c>
      <c r="B20" s="16">
        <v>7</v>
      </c>
      <c r="C20" s="16" t="s">
        <v>67</v>
      </c>
      <c r="D20" s="22" t="s">
        <v>13</v>
      </c>
      <c r="E20" s="22">
        <v>12</v>
      </c>
      <c r="F20" s="23">
        <v>2.0592592592592593E-2</v>
      </c>
      <c r="G20" s="24">
        <v>2.2539351851851849E-2</v>
      </c>
      <c r="H20" s="25">
        <f t="shared" si="0"/>
        <v>1.9467592592592557E-3</v>
      </c>
      <c r="I20" s="23">
        <v>4.972511574074074E-2</v>
      </c>
      <c r="J20" s="24">
        <v>5.1217592592592592E-2</v>
      </c>
      <c r="K20" s="25">
        <f t="shared" si="1"/>
        <v>1.4924768518518525E-3</v>
      </c>
      <c r="L20" s="23">
        <v>1.5046296296296294E-3</v>
      </c>
      <c r="M20" s="26">
        <f t="shared" si="2"/>
        <v>4.9438657407407374E-3</v>
      </c>
    </row>
    <row r="21" spans="1:18" ht="15.75" x14ac:dyDescent="0.25">
      <c r="A21" s="17">
        <v>18</v>
      </c>
      <c r="B21" s="16">
        <v>17</v>
      </c>
      <c r="C21" s="16" t="s">
        <v>43</v>
      </c>
      <c r="D21" s="22" t="s">
        <v>20</v>
      </c>
      <c r="E21" s="22">
        <v>14</v>
      </c>
      <c r="F21" s="23">
        <v>2.9861111111111113E-2</v>
      </c>
      <c r="G21" s="24">
        <v>3.2012731481481482E-2</v>
      </c>
      <c r="H21" s="25">
        <f t="shared" si="0"/>
        <v>2.1516203703703697E-3</v>
      </c>
      <c r="I21" s="23">
        <v>6.1943287037037033E-2</v>
      </c>
      <c r="J21" s="24">
        <v>6.3659722222222229E-2</v>
      </c>
      <c r="K21" s="25">
        <f t="shared" si="1"/>
        <v>1.7164351851851958E-3</v>
      </c>
      <c r="L21" s="23">
        <v>1.3437500000000001E-3</v>
      </c>
      <c r="M21" s="26">
        <f t="shared" si="2"/>
        <v>5.2118055555555659E-3</v>
      </c>
    </row>
    <row r="22" spans="1:18" ht="15.75" x14ac:dyDescent="0.25">
      <c r="A22" s="17">
        <v>19</v>
      </c>
      <c r="B22" s="16">
        <v>19</v>
      </c>
      <c r="C22" s="16" t="s">
        <v>40</v>
      </c>
      <c r="D22" s="22" t="s">
        <v>20</v>
      </c>
      <c r="E22" s="22">
        <v>14</v>
      </c>
      <c r="F22" s="23">
        <v>5.0231481481481481E-2</v>
      </c>
      <c r="G22" s="24">
        <v>5.2181712962962958E-2</v>
      </c>
      <c r="H22" s="25">
        <f t="shared" si="0"/>
        <v>1.9502314814814764E-3</v>
      </c>
      <c r="I22" s="23">
        <v>7.7364814814814817E-2</v>
      </c>
      <c r="J22" s="24">
        <v>7.9269675925925931E-2</v>
      </c>
      <c r="K22" s="25">
        <f t="shared" si="1"/>
        <v>1.9048611111111141E-3</v>
      </c>
      <c r="L22" s="23">
        <v>1.4849537037037036E-3</v>
      </c>
      <c r="M22" s="26">
        <f t="shared" si="2"/>
        <v>5.3400462962962941E-3</v>
      </c>
    </row>
    <row r="23" spans="1:18" ht="15.75" x14ac:dyDescent="0.25">
      <c r="A23" s="17">
        <v>20</v>
      </c>
      <c r="B23" s="16">
        <v>2</v>
      </c>
      <c r="C23" s="16" t="s">
        <v>54</v>
      </c>
      <c r="D23" s="22" t="s">
        <v>20</v>
      </c>
      <c r="E23" s="22">
        <v>15</v>
      </c>
      <c r="F23" s="23">
        <v>3.0587847222222225E-2</v>
      </c>
      <c r="G23" s="24">
        <v>3.2631944444444443E-2</v>
      </c>
      <c r="H23" s="25">
        <f t="shared" si="0"/>
        <v>2.044097222222218E-3</v>
      </c>
      <c r="I23" s="23">
        <v>5.0231481481481481E-2</v>
      </c>
      <c r="J23" s="24">
        <v>5.2181712962962958E-2</v>
      </c>
      <c r="K23" s="25">
        <f t="shared" si="1"/>
        <v>1.9502314814814764E-3</v>
      </c>
      <c r="L23" s="23">
        <v>1.3599537037037037E-3</v>
      </c>
      <c r="M23" s="26">
        <f t="shared" si="2"/>
        <v>5.3542824074073979E-3</v>
      </c>
    </row>
    <row r="24" spans="1:18" ht="15.75" x14ac:dyDescent="0.25">
      <c r="A24" s="17">
        <v>21</v>
      </c>
      <c r="B24" s="16">
        <v>28</v>
      </c>
      <c r="C24" s="16" t="s">
        <v>42</v>
      </c>
      <c r="D24" s="22" t="s">
        <v>20</v>
      </c>
      <c r="E24" s="22">
        <v>14</v>
      </c>
      <c r="F24" s="23">
        <v>3.0587847222222225E-2</v>
      </c>
      <c r="G24" s="24">
        <v>3.2631944444444443E-2</v>
      </c>
      <c r="H24" s="25">
        <f t="shared" si="0"/>
        <v>2.044097222222218E-3</v>
      </c>
      <c r="I24" s="23">
        <v>7.7364814814814817E-2</v>
      </c>
      <c r="J24" s="24">
        <v>7.9269675925925931E-2</v>
      </c>
      <c r="K24" s="25">
        <f t="shared" si="1"/>
        <v>1.9048611111111141E-3</v>
      </c>
      <c r="L24" s="23">
        <v>1.517361111111111E-3</v>
      </c>
      <c r="M24" s="26">
        <f t="shared" si="2"/>
        <v>5.4663194444444429E-3</v>
      </c>
    </row>
    <row r="25" spans="1:18" ht="15.75" x14ac:dyDescent="0.25">
      <c r="A25" s="17">
        <v>22</v>
      </c>
      <c r="B25" s="16">
        <v>1</v>
      </c>
      <c r="C25" s="16" t="s">
        <v>46</v>
      </c>
      <c r="D25" s="22" t="s">
        <v>13</v>
      </c>
      <c r="E25" s="22">
        <v>12</v>
      </c>
      <c r="F25" s="23">
        <v>3.4061805555555554E-2</v>
      </c>
      <c r="G25" s="24">
        <v>3.5990625000000005E-2</v>
      </c>
      <c r="H25" s="25">
        <f t="shared" si="0"/>
        <v>1.9288194444444517E-3</v>
      </c>
      <c r="I25" s="23">
        <v>8.1208333333333327E-2</v>
      </c>
      <c r="J25" s="24">
        <v>8.3353009259259259E-2</v>
      </c>
      <c r="K25" s="25">
        <f t="shared" si="1"/>
        <v>2.1446759259259318E-3</v>
      </c>
      <c r="L25" s="23">
        <v>1.4525462962962964E-3</v>
      </c>
      <c r="M25" s="26">
        <f t="shared" si="2"/>
        <v>5.52604166666668E-3</v>
      </c>
    </row>
    <row r="26" spans="1:18" ht="15.75" x14ac:dyDescent="0.25">
      <c r="A26" s="17">
        <v>23</v>
      </c>
      <c r="B26" s="16">
        <v>9</v>
      </c>
      <c r="C26" s="16" t="s">
        <v>37</v>
      </c>
      <c r="D26" s="22" t="s">
        <v>13</v>
      </c>
      <c r="E26" s="22">
        <v>13</v>
      </c>
      <c r="F26" s="23">
        <v>3.4061805555555554E-2</v>
      </c>
      <c r="G26" s="24">
        <v>3.5990625000000005E-2</v>
      </c>
      <c r="H26" s="25">
        <f t="shared" si="0"/>
        <v>1.9288194444444517E-3</v>
      </c>
      <c r="I26" s="23">
        <v>6.5126157407407403E-2</v>
      </c>
      <c r="J26" s="24">
        <v>6.7518518518518519E-2</v>
      </c>
      <c r="K26" s="25">
        <f t="shared" si="1"/>
        <v>2.3923611111111159E-3</v>
      </c>
      <c r="L26" s="23">
        <v>1.5057870370370373E-3</v>
      </c>
      <c r="M26" s="26">
        <f t="shared" si="2"/>
        <v>5.8269675925926049E-3</v>
      </c>
    </row>
    <row r="27" spans="1:18" ht="15.75" x14ac:dyDescent="0.25">
      <c r="A27" s="17">
        <v>24</v>
      </c>
      <c r="B27" s="16">
        <v>11</v>
      </c>
      <c r="C27" s="16" t="s">
        <v>44</v>
      </c>
      <c r="D27" s="22" t="s">
        <v>13</v>
      </c>
      <c r="E27" s="22">
        <v>12</v>
      </c>
      <c r="F27" s="23">
        <v>6.5126157407407403E-2</v>
      </c>
      <c r="G27" s="24">
        <v>6.7518518518518519E-2</v>
      </c>
      <c r="H27" s="25">
        <f t="shared" si="0"/>
        <v>2.3923611111111159E-3</v>
      </c>
      <c r="I27" s="23">
        <v>8.1208333333333327E-2</v>
      </c>
      <c r="J27" s="24">
        <v>8.3353009259259259E-2</v>
      </c>
      <c r="K27" s="25">
        <f t="shared" si="1"/>
        <v>2.1446759259259318E-3</v>
      </c>
      <c r="L27" s="23">
        <v>1.6585648148148148E-3</v>
      </c>
      <c r="M27" s="26">
        <f t="shared" si="2"/>
        <v>6.1956018518518627E-3</v>
      </c>
    </row>
    <row r="28" spans="1:18" ht="15.75" x14ac:dyDescent="0.25">
      <c r="A28" s="17">
        <v>25</v>
      </c>
      <c r="B28" s="16">
        <v>10</v>
      </c>
      <c r="C28" s="16" t="s">
        <v>55</v>
      </c>
      <c r="D28" s="22" t="s">
        <v>13</v>
      </c>
      <c r="E28" s="22">
        <v>16</v>
      </c>
      <c r="F28" s="23">
        <v>4.8799421296296296E-2</v>
      </c>
      <c r="G28" s="24">
        <v>5.0807060185185188E-2</v>
      </c>
      <c r="H28" s="25">
        <f t="shared" si="0"/>
        <v>2.0076388888888921E-3</v>
      </c>
      <c r="I28" s="23">
        <v>6.5729166666666672E-2</v>
      </c>
      <c r="J28" s="24">
        <v>6.9398148148148139E-2</v>
      </c>
      <c r="K28" s="25">
        <f t="shared" si="1"/>
        <v>3.6689814814814675E-3</v>
      </c>
      <c r="L28" s="23">
        <v>1.1851851851851852E-3</v>
      </c>
      <c r="M28" s="26">
        <f t="shared" si="2"/>
        <v>6.8618055555555446E-3</v>
      </c>
    </row>
    <row r="29" spans="1:18" ht="15.75" x14ac:dyDescent="0.25">
      <c r="A29" s="17">
        <v>26</v>
      </c>
      <c r="B29" s="16">
        <v>15</v>
      </c>
      <c r="C29" s="16" t="s">
        <v>56</v>
      </c>
      <c r="D29" s="22" t="s">
        <v>20</v>
      </c>
      <c r="E29" s="22">
        <v>15</v>
      </c>
      <c r="F29" s="23">
        <v>4.8799421296296296E-2</v>
      </c>
      <c r="G29" s="24">
        <v>5.0807060185185188E-2</v>
      </c>
      <c r="H29" s="25">
        <f t="shared" si="0"/>
        <v>2.0076388888888921E-3</v>
      </c>
      <c r="I29" s="23">
        <v>8.7595254629629637E-2</v>
      </c>
      <c r="J29" s="24">
        <v>2.1728935185185185</v>
      </c>
      <c r="K29" s="25">
        <f t="shared" si="1"/>
        <v>2.0852982638888888</v>
      </c>
      <c r="L29" s="23">
        <v>1.4224537037037038E-3</v>
      </c>
      <c r="M29" s="26">
        <f t="shared" si="2"/>
        <v>2.0887283564814814</v>
      </c>
    </row>
    <row r="30" spans="1:18" ht="15.75" x14ac:dyDescent="0.25">
      <c r="A30" s="17">
        <v>27</v>
      </c>
      <c r="B30" s="16">
        <v>21</v>
      </c>
      <c r="C30" s="16" t="s">
        <v>35</v>
      </c>
      <c r="D30" s="22" t="s">
        <v>13</v>
      </c>
      <c r="E30" s="22">
        <v>17</v>
      </c>
      <c r="F30" s="23">
        <v>6.5729166666666672E-2</v>
      </c>
      <c r="G30" s="24">
        <v>6.9398148148148139E-2</v>
      </c>
      <c r="H30" s="25">
        <f t="shared" si="0"/>
        <v>3.6689814814814675E-3</v>
      </c>
      <c r="I30" s="23">
        <v>8.7595254629629637E-2</v>
      </c>
      <c r="J30" s="24">
        <v>2.1728935185185185</v>
      </c>
      <c r="K30" s="25">
        <f t="shared" si="1"/>
        <v>2.0852982638888888</v>
      </c>
      <c r="L30" s="23">
        <v>1.3344907407407409E-3</v>
      </c>
      <c r="M30" s="26">
        <f t="shared" si="2"/>
        <v>2.0903017361111114</v>
      </c>
    </row>
    <row r="31" spans="1:18" ht="15.75" x14ac:dyDescent="0.25">
      <c r="A31" s="17">
        <v>28</v>
      </c>
      <c r="B31" s="16">
        <v>8</v>
      </c>
      <c r="C31" s="16" t="s">
        <v>27</v>
      </c>
      <c r="D31" s="22" t="s">
        <v>13</v>
      </c>
      <c r="E31" s="22">
        <v>18</v>
      </c>
      <c r="F31" s="23" t="s">
        <v>45</v>
      </c>
      <c r="G31" s="24" t="s">
        <v>45</v>
      </c>
      <c r="H31" s="25" t="e">
        <f t="shared" si="0"/>
        <v>#VALUE!</v>
      </c>
      <c r="I31" s="23">
        <v>7.0925925925925934E-2</v>
      </c>
      <c r="J31" s="24">
        <v>7.2476851851851862E-2</v>
      </c>
      <c r="K31" s="25">
        <f t="shared" si="1"/>
        <v>1.5509259259259278E-3</v>
      </c>
      <c r="L31" s="23">
        <v>1.1840277777777778E-3</v>
      </c>
      <c r="M31" s="26" t="e">
        <f t="shared" si="2"/>
        <v>#VALUE!</v>
      </c>
    </row>
    <row r="32" spans="1:18" ht="15.75" x14ac:dyDescent="0.25">
      <c r="A32" s="17">
        <v>29</v>
      </c>
      <c r="B32" s="16">
        <v>13</v>
      </c>
      <c r="C32" s="16" t="s">
        <v>57</v>
      </c>
      <c r="D32" s="22" t="s">
        <v>20</v>
      </c>
      <c r="E32" s="22">
        <v>15</v>
      </c>
      <c r="F32" s="23">
        <v>2.2373263888888887E-2</v>
      </c>
      <c r="G32" s="24">
        <v>2.4060185185185184E-2</v>
      </c>
      <c r="H32" s="25">
        <f t="shared" si="0"/>
        <v>1.6869212962962975E-3</v>
      </c>
      <c r="I32" s="23">
        <v>6.6594675925925925E-2</v>
      </c>
      <c r="J32" s="24">
        <v>6.8179398148148149E-2</v>
      </c>
      <c r="K32" s="25">
        <f t="shared" si="1"/>
        <v>1.5847222222222235E-3</v>
      </c>
      <c r="L32" s="23" t="s">
        <v>45</v>
      </c>
      <c r="M32" s="26" t="e">
        <f t="shared" si="2"/>
        <v>#VALUE!</v>
      </c>
    </row>
    <row r="33" spans="1:13" ht="15.75" x14ac:dyDescent="0.25">
      <c r="A33" s="17">
        <v>30</v>
      </c>
      <c r="B33" s="16">
        <v>14</v>
      </c>
      <c r="C33" s="16" t="s">
        <v>58</v>
      </c>
      <c r="D33" s="22" t="s">
        <v>20</v>
      </c>
      <c r="E33" s="22">
        <v>17</v>
      </c>
      <c r="F33" s="23">
        <v>2.2373263888888887E-2</v>
      </c>
      <c r="G33" s="24">
        <v>2.4060185185185184E-2</v>
      </c>
      <c r="H33" s="25">
        <f t="shared" si="0"/>
        <v>1.6869212962962975E-3</v>
      </c>
      <c r="I33" s="23">
        <v>6.6594675925925925E-2</v>
      </c>
      <c r="J33" s="24">
        <v>6.8179398148148149E-2</v>
      </c>
      <c r="K33" s="25">
        <f t="shared" si="1"/>
        <v>1.5847222222222235E-3</v>
      </c>
      <c r="L33" s="23" t="s">
        <v>45</v>
      </c>
      <c r="M33" s="26" t="e">
        <f t="shared" si="2"/>
        <v>#VALUE!</v>
      </c>
    </row>
    <row r="34" spans="1:13" ht="15.75" x14ac:dyDescent="0.25">
      <c r="A34" s="17">
        <v>31</v>
      </c>
      <c r="B34" s="16">
        <v>16</v>
      </c>
      <c r="C34" s="16" t="s">
        <v>36</v>
      </c>
      <c r="D34" s="22" t="s">
        <v>20</v>
      </c>
      <c r="E34" s="22">
        <v>15</v>
      </c>
      <c r="F34" s="23">
        <v>2.0153472222222222E-2</v>
      </c>
      <c r="G34" s="24">
        <v>2.2416666666666668E-2</v>
      </c>
      <c r="H34" s="25">
        <f t="shared" si="0"/>
        <v>2.2631944444444461E-3</v>
      </c>
      <c r="I34" s="23" t="s">
        <v>45</v>
      </c>
      <c r="J34" s="24" t="s">
        <v>45</v>
      </c>
      <c r="K34" s="25" t="e">
        <f t="shared" si="1"/>
        <v>#VALUE!</v>
      </c>
      <c r="L34" s="23"/>
      <c r="M34" s="26" t="e">
        <f t="shared" si="2"/>
        <v>#VALUE!</v>
      </c>
    </row>
    <row r="35" spans="1:13" ht="15.75" x14ac:dyDescent="0.25">
      <c r="A35" s="17">
        <v>32</v>
      </c>
      <c r="B35" s="16">
        <v>18</v>
      </c>
      <c r="C35" s="16" t="s">
        <v>32</v>
      </c>
      <c r="D35" s="22" t="s">
        <v>20</v>
      </c>
      <c r="E35" s="22">
        <v>16</v>
      </c>
      <c r="F35" s="23">
        <v>1.8407407407407407E-2</v>
      </c>
      <c r="G35" s="24">
        <v>2.0020833333333331E-2</v>
      </c>
      <c r="H35" s="25">
        <f t="shared" si="0"/>
        <v>1.6134259259259244E-3</v>
      </c>
      <c r="I35" s="23">
        <v>8.0322916666666674E-2</v>
      </c>
      <c r="J35" s="24">
        <v>8.1819444444444445E-2</v>
      </c>
      <c r="K35" s="25">
        <f t="shared" si="1"/>
        <v>1.4965277777777702E-3</v>
      </c>
      <c r="L35" s="23" t="s">
        <v>45</v>
      </c>
      <c r="M35" s="26" t="e">
        <f t="shared" si="2"/>
        <v>#VALUE!</v>
      </c>
    </row>
    <row r="36" spans="1:13" ht="15.75" x14ac:dyDescent="0.25">
      <c r="A36" s="17">
        <v>33</v>
      </c>
      <c r="B36" s="16">
        <v>20</v>
      </c>
      <c r="C36" s="16" t="s">
        <v>38</v>
      </c>
      <c r="D36" s="22" t="s">
        <v>20</v>
      </c>
      <c r="E36" s="22">
        <v>15</v>
      </c>
      <c r="F36" s="23">
        <v>3.9525462962962964E-2</v>
      </c>
      <c r="G36" s="24">
        <v>4.8539351851851854E-2</v>
      </c>
      <c r="H36" s="25">
        <f t="shared" si="0"/>
        <v>9.0138888888888907E-3</v>
      </c>
      <c r="I36" s="23">
        <v>7.4236111111111114E-2</v>
      </c>
      <c r="J36" s="24">
        <v>7.5896990740740744E-2</v>
      </c>
      <c r="K36" s="25">
        <f t="shared" si="1"/>
        <v>1.6608796296296302E-3</v>
      </c>
      <c r="L36" s="23" t="s">
        <v>45</v>
      </c>
      <c r="M36" s="26" t="e">
        <f t="shared" si="2"/>
        <v>#VALUE!</v>
      </c>
    </row>
    <row r="37" spans="1:13" ht="15.75" x14ac:dyDescent="0.25">
      <c r="A37" s="17">
        <v>34</v>
      </c>
      <c r="B37" s="16">
        <v>26</v>
      </c>
      <c r="C37" s="16" t="s">
        <v>16</v>
      </c>
      <c r="D37" s="22" t="s">
        <v>13</v>
      </c>
      <c r="E37" s="22">
        <v>17</v>
      </c>
      <c r="F37" s="23">
        <v>5.0812037037037038E-2</v>
      </c>
      <c r="G37" s="24">
        <v>5.2277777777777777E-2</v>
      </c>
      <c r="H37" s="25">
        <f t="shared" si="0"/>
        <v>1.4657407407407397E-3</v>
      </c>
      <c r="I37" s="23" t="s">
        <v>45</v>
      </c>
      <c r="J37" s="24" t="s">
        <v>45</v>
      </c>
      <c r="K37" s="25" t="e">
        <f t="shared" si="1"/>
        <v>#VALUE!</v>
      </c>
      <c r="L37" s="23"/>
      <c r="M37" s="26" t="e">
        <f t="shared" si="2"/>
        <v>#VALUE!</v>
      </c>
    </row>
    <row r="43" spans="1:13" x14ac:dyDescent="0.25">
      <c r="M43" s="16"/>
    </row>
  </sheetData>
  <autoFilter ref="A3:R37" xr:uid="{9334F4B6-8DD8-480F-87AD-FDC5E42F04F3}"/>
  <mergeCells count="2">
    <mergeCell ref="F2:H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7325-1A34-42F0-BED0-0A7A84D077D4}">
  <sheetPr>
    <pageSetUpPr fitToPage="1"/>
  </sheetPr>
  <dimension ref="A1:S38"/>
  <sheetViews>
    <sheetView topLeftCell="A15" zoomScale="110" zoomScaleNormal="110" workbookViewId="0">
      <selection activeCell="C33" sqref="C33"/>
    </sheetView>
  </sheetViews>
  <sheetFormatPr defaultRowHeight="15" outlineLevelCol="1" x14ac:dyDescent="0.25"/>
  <cols>
    <col min="1" max="1" width="4.42578125" customWidth="1"/>
    <col min="2" max="2" width="7.42578125" bestFit="1" customWidth="1"/>
    <col min="3" max="3" width="19.28515625" bestFit="1" customWidth="1"/>
    <col min="4" max="4" width="5.28515625" style="2" customWidth="1"/>
    <col min="5" max="5" width="8.28515625" style="2" customWidth="1"/>
    <col min="6" max="7" width="13.85546875" hidden="1" customWidth="1" outlineLevel="1"/>
    <col min="8" max="8" width="16" customWidth="1" collapsed="1"/>
    <col min="9" max="10" width="13.85546875" hidden="1" customWidth="1" outlineLevel="1"/>
    <col min="11" max="11" width="16" customWidth="1" collapsed="1"/>
    <col min="12" max="12" width="16" customWidth="1"/>
    <col min="13" max="13" width="18.7109375" style="3" customWidth="1"/>
  </cols>
  <sheetData>
    <row r="1" spans="1:19" x14ac:dyDescent="0.25">
      <c r="C1" s="1"/>
    </row>
    <row r="2" spans="1:19" ht="15.75" x14ac:dyDescent="0.25">
      <c r="C2" s="1"/>
      <c r="F2" s="35" t="s">
        <v>0</v>
      </c>
      <c r="G2" s="36"/>
      <c r="H2" s="37"/>
      <c r="I2" s="38" t="s">
        <v>1</v>
      </c>
      <c r="J2" s="39"/>
      <c r="K2" s="40"/>
    </row>
    <row r="3" spans="1:19" ht="15.75" x14ac:dyDescent="0.25"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6</v>
      </c>
      <c r="J3" s="4" t="s">
        <v>7</v>
      </c>
      <c r="K3" s="4" t="s">
        <v>9</v>
      </c>
      <c r="L3" s="6" t="s">
        <v>10</v>
      </c>
      <c r="M3" s="4" t="s">
        <v>11</v>
      </c>
    </row>
    <row r="4" spans="1:19" ht="15.75" x14ac:dyDescent="0.25">
      <c r="A4" s="2">
        <v>1</v>
      </c>
      <c r="B4" s="1">
        <v>36</v>
      </c>
      <c r="C4" s="1" t="s">
        <v>12</v>
      </c>
      <c r="D4" s="7" t="s">
        <v>13</v>
      </c>
      <c r="E4" s="7">
        <v>19</v>
      </c>
      <c r="F4" s="8">
        <v>3.1387731481481482E-2</v>
      </c>
      <c r="G4" s="9">
        <v>3.3115740740740744E-2</v>
      </c>
      <c r="H4" s="10">
        <f t="shared" ref="H4:H38" si="0">G4-F4</f>
        <v>1.7280092592592625E-3</v>
      </c>
      <c r="I4" s="8">
        <v>1.7187499999999998E-2</v>
      </c>
      <c r="J4" s="9">
        <v>1.8618055555555554E-2</v>
      </c>
      <c r="K4" s="10">
        <f t="shared" ref="K4:K38" si="1">J4-I4</f>
        <v>1.4305555555555564E-3</v>
      </c>
      <c r="L4" s="8">
        <v>1.0231481481481482E-3</v>
      </c>
      <c r="M4" s="11">
        <f t="shared" ref="M4:M38" si="2">H4+K4+L4</f>
        <v>4.1817129629629669E-3</v>
      </c>
      <c r="R4" s="12"/>
      <c r="S4" s="12"/>
    </row>
    <row r="5" spans="1:19" ht="15.75" x14ac:dyDescent="0.25">
      <c r="A5" s="2">
        <v>2</v>
      </c>
      <c r="B5" s="1">
        <v>25</v>
      </c>
      <c r="C5" s="1" t="s">
        <v>14</v>
      </c>
      <c r="D5" s="7" t="s">
        <v>13</v>
      </c>
      <c r="E5" s="7">
        <v>17</v>
      </c>
      <c r="F5" s="8">
        <v>1.5868055555555555E-2</v>
      </c>
      <c r="G5" s="9">
        <v>1.7340277777777777E-2</v>
      </c>
      <c r="H5" s="10">
        <f t="shared" si="0"/>
        <v>1.472222222222222E-3</v>
      </c>
      <c r="I5" s="8">
        <v>3.5916666666666666E-2</v>
      </c>
      <c r="J5" s="9">
        <v>3.7438657407407407E-2</v>
      </c>
      <c r="K5" s="10">
        <f t="shared" si="1"/>
        <v>1.5219907407407404E-3</v>
      </c>
      <c r="L5" s="8">
        <v>1.2083333333333334E-3</v>
      </c>
      <c r="M5" s="11">
        <f t="shared" si="2"/>
        <v>4.2025462962962962E-3</v>
      </c>
      <c r="S5" s="12"/>
    </row>
    <row r="6" spans="1:19" ht="15.75" x14ac:dyDescent="0.25">
      <c r="A6" s="2">
        <v>3</v>
      </c>
      <c r="B6" s="1">
        <v>37</v>
      </c>
      <c r="C6" s="1" t="s">
        <v>15</v>
      </c>
      <c r="D6" s="13" t="s">
        <v>13</v>
      </c>
      <c r="E6" s="13">
        <v>20</v>
      </c>
      <c r="F6" s="8">
        <v>3.4121527777777778E-2</v>
      </c>
      <c r="G6" s="9">
        <v>3.5859953703703706E-2</v>
      </c>
      <c r="H6" s="10">
        <f t="shared" si="0"/>
        <v>1.738425925925928E-3</v>
      </c>
      <c r="I6" s="8">
        <v>1.7187499999999998E-2</v>
      </c>
      <c r="J6" s="9">
        <v>1.8618055555555554E-2</v>
      </c>
      <c r="K6" s="10">
        <f t="shared" si="1"/>
        <v>1.4305555555555564E-3</v>
      </c>
      <c r="L6" s="8">
        <v>1.0659722222222223E-3</v>
      </c>
      <c r="M6" s="11">
        <f t="shared" si="2"/>
        <v>4.2349537037037069E-3</v>
      </c>
      <c r="S6" s="12"/>
    </row>
    <row r="7" spans="1:19" ht="15.75" x14ac:dyDescent="0.25">
      <c r="A7" s="2">
        <v>4</v>
      </c>
      <c r="B7" s="1">
        <v>15</v>
      </c>
      <c r="C7" s="1" t="s">
        <v>16</v>
      </c>
      <c r="D7" s="13" t="s">
        <v>13</v>
      </c>
      <c r="E7" s="13">
        <v>17</v>
      </c>
      <c r="F7" s="8">
        <v>4.487962962962963E-2</v>
      </c>
      <c r="G7" s="9">
        <v>4.6561342592592592E-2</v>
      </c>
      <c r="H7" s="10">
        <f t="shared" si="0"/>
        <v>1.6817129629629612E-3</v>
      </c>
      <c r="I7" s="8">
        <v>2.8027777777777776E-2</v>
      </c>
      <c r="J7" s="9">
        <v>2.9438657407407406E-2</v>
      </c>
      <c r="K7" s="10">
        <f t="shared" si="1"/>
        <v>1.41087962962963E-3</v>
      </c>
      <c r="L7" s="8">
        <v>1.2199074074074074E-3</v>
      </c>
      <c r="M7" s="11">
        <f t="shared" si="2"/>
        <v>4.3124999999999986E-3</v>
      </c>
      <c r="S7" s="12"/>
    </row>
    <row r="8" spans="1:19" ht="15.75" x14ac:dyDescent="0.25">
      <c r="A8" s="2">
        <v>5</v>
      </c>
      <c r="B8" s="1">
        <v>23</v>
      </c>
      <c r="C8" s="1" t="s">
        <v>17</v>
      </c>
      <c r="D8" s="13" t="s">
        <v>13</v>
      </c>
      <c r="E8" s="13">
        <v>16</v>
      </c>
      <c r="F8" s="8">
        <v>1.653935185185185E-2</v>
      </c>
      <c r="G8" s="9">
        <v>1.8187499999999999E-2</v>
      </c>
      <c r="H8" s="10">
        <f t="shared" si="0"/>
        <v>1.6481481481481486E-3</v>
      </c>
      <c r="I8" s="8">
        <v>3.5916666666666666E-2</v>
      </c>
      <c r="J8" s="9">
        <v>3.7438657407407407E-2</v>
      </c>
      <c r="K8" s="10">
        <f t="shared" si="1"/>
        <v>1.5219907407407404E-3</v>
      </c>
      <c r="L8" s="8">
        <v>1.2037037037037038E-3</v>
      </c>
      <c r="M8" s="11">
        <f t="shared" si="2"/>
        <v>4.3738425925925924E-3</v>
      </c>
      <c r="S8" s="12"/>
    </row>
    <row r="9" spans="1:19" ht="15.75" x14ac:dyDescent="0.25">
      <c r="A9" s="2">
        <v>6</v>
      </c>
      <c r="B9" s="1">
        <v>1</v>
      </c>
      <c r="C9" s="1" t="s">
        <v>18</v>
      </c>
      <c r="D9" s="13" t="s">
        <v>13</v>
      </c>
      <c r="E9" s="13">
        <v>17</v>
      </c>
      <c r="F9" s="8">
        <v>4.4407407407407402E-2</v>
      </c>
      <c r="G9" s="9">
        <v>4.6085648148148146E-2</v>
      </c>
      <c r="H9" s="10">
        <f t="shared" si="0"/>
        <v>1.678240740740744E-3</v>
      </c>
      <c r="I9" s="8">
        <v>2.612615740740741E-2</v>
      </c>
      <c r="J9" s="9">
        <v>2.7805555555555556E-2</v>
      </c>
      <c r="K9" s="10">
        <f t="shared" si="1"/>
        <v>1.6793981481481451E-3</v>
      </c>
      <c r="L9" s="8">
        <v>1.236111111111111E-3</v>
      </c>
      <c r="M9" s="11">
        <f t="shared" si="2"/>
        <v>4.5937500000000006E-3</v>
      </c>
      <c r="S9" s="12"/>
    </row>
    <row r="10" spans="1:19" ht="15.75" x14ac:dyDescent="0.25">
      <c r="A10" s="2">
        <v>8</v>
      </c>
      <c r="B10" s="1">
        <v>33</v>
      </c>
      <c r="C10" s="1" t="s">
        <v>19</v>
      </c>
      <c r="D10" s="7" t="s">
        <v>20</v>
      </c>
      <c r="E10" s="7">
        <v>17</v>
      </c>
      <c r="F10" s="8">
        <v>2.833449074074074E-2</v>
      </c>
      <c r="G10" s="9">
        <v>3.0054398148148153E-2</v>
      </c>
      <c r="H10" s="10">
        <f t="shared" si="0"/>
        <v>1.719907407407413E-3</v>
      </c>
      <c r="I10" s="8">
        <v>1.889236111111111E-2</v>
      </c>
      <c r="J10" s="9">
        <v>2.038888888888889E-2</v>
      </c>
      <c r="K10" s="10">
        <f t="shared" si="1"/>
        <v>1.4965277777777806E-3</v>
      </c>
      <c r="L10" s="8">
        <v>1.3796296296296297E-3</v>
      </c>
      <c r="M10" s="11">
        <f t="shared" si="2"/>
        <v>4.5960648148148237E-3</v>
      </c>
      <c r="R10" s="12"/>
      <c r="S10" s="12"/>
    </row>
    <row r="11" spans="1:19" ht="15.75" x14ac:dyDescent="0.25">
      <c r="A11" s="2">
        <v>9</v>
      </c>
      <c r="B11" s="1">
        <v>24</v>
      </c>
      <c r="C11" s="1" t="s">
        <v>21</v>
      </c>
      <c r="D11" s="13" t="s">
        <v>20</v>
      </c>
      <c r="E11" s="13">
        <v>15</v>
      </c>
      <c r="F11" s="8">
        <v>5.1173611111111107E-2</v>
      </c>
      <c r="G11" s="9">
        <v>5.3027777777777778E-2</v>
      </c>
      <c r="H11" s="10">
        <f t="shared" si="0"/>
        <v>1.8541666666666706E-3</v>
      </c>
      <c r="I11" s="8">
        <v>2.8027777777777776E-2</v>
      </c>
      <c r="J11" s="9">
        <v>2.9438657407407406E-2</v>
      </c>
      <c r="K11" s="10">
        <f t="shared" si="1"/>
        <v>1.41087962962963E-3</v>
      </c>
      <c r="L11" s="8">
        <v>1.3368055555555555E-3</v>
      </c>
      <c r="M11" s="11">
        <f t="shared" si="2"/>
        <v>4.6018518518518561E-3</v>
      </c>
      <c r="R11" s="12"/>
      <c r="S11" s="12"/>
    </row>
    <row r="12" spans="1:19" ht="15.75" x14ac:dyDescent="0.25">
      <c r="A12" s="2">
        <v>10</v>
      </c>
      <c r="B12" s="1">
        <v>13</v>
      </c>
      <c r="C12" s="1" t="s">
        <v>62</v>
      </c>
      <c r="D12" s="13" t="s">
        <v>20</v>
      </c>
      <c r="E12" s="13">
        <v>15</v>
      </c>
      <c r="F12" s="8">
        <v>5.6130787037037035E-2</v>
      </c>
      <c r="G12" s="9">
        <v>5.7966435185185183E-2</v>
      </c>
      <c r="H12" s="10">
        <f t="shared" si="0"/>
        <v>1.8356481481481488E-3</v>
      </c>
      <c r="I12" s="8">
        <v>3.071875E-2</v>
      </c>
      <c r="J12" s="9">
        <v>3.2258101851851857E-2</v>
      </c>
      <c r="K12" s="10">
        <f t="shared" si="1"/>
        <v>1.5393518518518577E-3</v>
      </c>
      <c r="L12" s="8">
        <v>1.3043981481481483E-3</v>
      </c>
      <c r="M12" s="11">
        <f t="shared" si="2"/>
        <v>4.6793981481481547E-3</v>
      </c>
      <c r="R12" s="12"/>
      <c r="S12" s="12"/>
    </row>
    <row r="13" spans="1:19" ht="15.75" x14ac:dyDescent="0.25">
      <c r="A13" s="2">
        <v>11</v>
      </c>
      <c r="B13" s="1">
        <v>11</v>
      </c>
      <c r="C13" s="1" t="s">
        <v>22</v>
      </c>
      <c r="D13" s="14" t="s">
        <v>13</v>
      </c>
      <c r="E13" s="14">
        <v>16</v>
      </c>
      <c r="F13" s="8">
        <v>5.6614583333333329E-2</v>
      </c>
      <c r="G13" s="9">
        <v>5.8468749999999993E-2</v>
      </c>
      <c r="H13" s="10">
        <f t="shared" si="0"/>
        <v>1.8541666666666637E-3</v>
      </c>
      <c r="I13" s="8">
        <v>3.0138888888888885E-2</v>
      </c>
      <c r="J13" s="9">
        <v>3.16875E-2</v>
      </c>
      <c r="K13" s="10">
        <f t="shared" si="1"/>
        <v>1.5486111111111152E-3</v>
      </c>
      <c r="L13" s="8">
        <v>1.3611111111111109E-3</v>
      </c>
      <c r="M13" s="11">
        <f t="shared" si="2"/>
        <v>4.7638888888888896E-3</v>
      </c>
      <c r="R13" s="12"/>
      <c r="S13" s="12"/>
    </row>
    <row r="14" spans="1:19" ht="15.75" x14ac:dyDescent="0.25">
      <c r="A14" s="2">
        <v>12</v>
      </c>
      <c r="B14" s="1">
        <v>22</v>
      </c>
      <c r="C14" s="1" t="s">
        <v>23</v>
      </c>
      <c r="D14" s="14" t="s">
        <v>13</v>
      </c>
      <c r="E14" s="14">
        <v>15</v>
      </c>
      <c r="F14" s="8">
        <v>6.2862268518518519E-2</v>
      </c>
      <c r="G14" s="9">
        <v>6.4825231481481491E-2</v>
      </c>
      <c r="H14" s="10">
        <f t="shared" si="0"/>
        <v>1.9629629629629719E-3</v>
      </c>
      <c r="I14" s="8">
        <v>3.0138888888888885E-2</v>
      </c>
      <c r="J14" s="9">
        <v>3.16875E-2</v>
      </c>
      <c r="K14" s="10">
        <f t="shared" si="1"/>
        <v>1.5486111111111152E-3</v>
      </c>
      <c r="L14" s="8">
        <v>1.2881944444444445E-3</v>
      </c>
      <c r="M14" s="11">
        <f t="shared" si="2"/>
        <v>4.7997685185185313E-3</v>
      </c>
      <c r="R14" s="12"/>
      <c r="S14" s="12"/>
    </row>
    <row r="15" spans="1:19" ht="15.75" x14ac:dyDescent="0.25">
      <c r="A15" s="2">
        <v>13</v>
      </c>
      <c r="B15" s="1">
        <v>35</v>
      </c>
      <c r="C15" s="1" t="s">
        <v>24</v>
      </c>
      <c r="D15" s="14" t="s">
        <v>13</v>
      </c>
      <c r="E15" s="14">
        <v>15</v>
      </c>
      <c r="F15" s="8">
        <v>6.2370370370370375E-2</v>
      </c>
      <c r="G15" s="9">
        <v>6.4195601851851858E-2</v>
      </c>
      <c r="H15" s="10">
        <f t="shared" si="0"/>
        <v>1.8252314814814832E-3</v>
      </c>
      <c r="I15" s="8">
        <v>3.7946759259259256E-2</v>
      </c>
      <c r="J15" s="9">
        <v>3.9540509259259261E-2</v>
      </c>
      <c r="K15" s="10">
        <f t="shared" si="1"/>
        <v>1.5937500000000049E-3</v>
      </c>
      <c r="L15" s="8">
        <v>1.396990740740741E-3</v>
      </c>
      <c r="M15" s="11">
        <f t="shared" si="2"/>
        <v>4.8159722222222293E-3</v>
      </c>
      <c r="R15" s="12"/>
      <c r="S15" s="12"/>
    </row>
    <row r="16" spans="1:19" ht="15.75" x14ac:dyDescent="0.25">
      <c r="A16" s="2">
        <v>14</v>
      </c>
      <c r="B16" s="1">
        <v>32</v>
      </c>
      <c r="C16" s="1" t="s">
        <v>25</v>
      </c>
      <c r="D16" s="14" t="s">
        <v>20</v>
      </c>
      <c r="E16" s="14">
        <v>15</v>
      </c>
      <c r="F16" s="8">
        <v>3.7359953703703701E-2</v>
      </c>
      <c r="G16" s="9">
        <v>3.925E-2</v>
      </c>
      <c r="H16" s="10">
        <f t="shared" si="0"/>
        <v>1.8900462962962994E-3</v>
      </c>
      <c r="I16" s="8">
        <v>1.8414351851851852E-2</v>
      </c>
      <c r="J16" s="9">
        <v>1.999652777777778E-2</v>
      </c>
      <c r="K16" s="10">
        <f t="shared" si="1"/>
        <v>1.5821759259259278E-3</v>
      </c>
      <c r="L16" s="8">
        <v>1.3877314814814813E-3</v>
      </c>
      <c r="M16" s="11">
        <f t="shared" si="2"/>
        <v>4.8599537037037083E-3</v>
      </c>
      <c r="R16" s="12"/>
      <c r="S16" s="12"/>
    </row>
    <row r="17" spans="1:19" ht="15.75" x14ac:dyDescent="0.25">
      <c r="A17" s="2">
        <v>15</v>
      </c>
      <c r="B17" s="1">
        <v>14</v>
      </c>
      <c r="C17" s="1" t="s">
        <v>26</v>
      </c>
      <c r="D17" s="7" t="s">
        <v>13</v>
      </c>
      <c r="E17" s="7">
        <v>13</v>
      </c>
      <c r="F17" s="8">
        <v>6.5656249999999999E-2</v>
      </c>
      <c r="G17" s="9">
        <v>6.7513888888888887E-2</v>
      </c>
      <c r="H17" s="10">
        <f t="shared" si="0"/>
        <v>1.8576388888888878E-3</v>
      </c>
      <c r="I17" s="8">
        <v>3.071875E-2</v>
      </c>
      <c r="J17" s="9">
        <v>3.2258101851851857E-2</v>
      </c>
      <c r="K17" s="10">
        <f t="shared" si="1"/>
        <v>1.5393518518518577E-3</v>
      </c>
      <c r="L17" s="8">
        <v>1.4745370370370372E-3</v>
      </c>
      <c r="M17" s="11">
        <f t="shared" si="2"/>
        <v>4.8715277777777828E-3</v>
      </c>
      <c r="R17" s="12"/>
      <c r="S17" s="12"/>
    </row>
    <row r="18" spans="1:19" ht="15.75" x14ac:dyDescent="0.25">
      <c r="A18" s="2">
        <v>16</v>
      </c>
      <c r="B18" s="1">
        <v>10</v>
      </c>
      <c r="C18" s="1" t="s">
        <v>27</v>
      </c>
      <c r="D18" s="14" t="s">
        <v>13</v>
      </c>
      <c r="E18" s="14">
        <v>18</v>
      </c>
      <c r="F18" s="8">
        <v>5.3668981481481477E-2</v>
      </c>
      <c r="G18" s="9">
        <v>5.5792824074074071E-2</v>
      </c>
      <c r="H18" s="10">
        <f t="shared" si="0"/>
        <v>2.1238425925925938E-3</v>
      </c>
      <c r="I18" s="8">
        <v>3.7946759259259256E-2</v>
      </c>
      <c r="J18" s="9">
        <v>3.9540509259259261E-2</v>
      </c>
      <c r="K18" s="10">
        <f t="shared" si="1"/>
        <v>1.5937500000000049E-3</v>
      </c>
      <c r="L18" s="8">
        <v>1.1678240740740739E-3</v>
      </c>
      <c r="M18" s="11">
        <f t="shared" si="2"/>
        <v>4.8854166666666725E-3</v>
      </c>
      <c r="R18" s="12"/>
      <c r="S18" s="12"/>
    </row>
    <row r="19" spans="1:19" ht="15.75" x14ac:dyDescent="0.25">
      <c r="A19" s="2">
        <v>17</v>
      </c>
      <c r="B19" s="1">
        <v>28</v>
      </c>
      <c r="C19" s="1" t="s">
        <v>28</v>
      </c>
      <c r="D19" s="14" t="s">
        <v>13</v>
      </c>
      <c r="E19" s="14">
        <v>16</v>
      </c>
      <c r="F19" s="8">
        <v>6.6809027777777766E-2</v>
      </c>
      <c r="G19" s="9">
        <v>6.8850694444444457E-2</v>
      </c>
      <c r="H19" s="10">
        <f t="shared" si="0"/>
        <v>2.0416666666666916E-3</v>
      </c>
      <c r="I19" s="8">
        <v>1.7777777777777778E-2</v>
      </c>
      <c r="J19" s="9">
        <v>1.9398148148148147E-2</v>
      </c>
      <c r="K19" s="10">
        <f t="shared" si="1"/>
        <v>1.6203703703703692E-3</v>
      </c>
      <c r="L19" s="8">
        <v>1.3564814814814813E-3</v>
      </c>
      <c r="M19" s="11">
        <f t="shared" si="2"/>
        <v>5.0185185185185419E-3</v>
      </c>
    </row>
    <row r="20" spans="1:19" ht="15.75" x14ac:dyDescent="0.25">
      <c r="A20" s="2">
        <v>18</v>
      </c>
      <c r="B20" s="1">
        <v>27</v>
      </c>
      <c r="C20" s="1" t="s">
        <v>29</v>
      </c>
      <c r="D20" s="14" t="s">
        <v>13</v>
      </c>
      <c r="E20" s="14">
        <v>16</v>
      </c>
      <c r="F20" s="8">
        <v>4.2365740740740739E-2</v>
      </c>
      <c r="G20" s="9">
        <v>4.4689814814814814E-2</v>
      </c>
      <c r="H20" s="10">
        <f t="shared" si="0"/>
        <v>2.3240740740740756E-3</v>
      </c>
      <c r="I20" s="8">
        <v>1.7777777777777778E-2</v>
      </c>
      <c r="J20" s="9">
        <v>1.9398148148148147E-2</v>
      </c>
      <c r="K20" s="10">
        <f t="shared" si="1"/>
        <v>1.6203703703703692E-3</v>
      </c>
      <c r="L20" s="8">
        <v>1.2152777777777778E-3</v>
      </c>
      <c r="M20" s="11">
        <f t="shared" si="2"/>
        <v>5.1597222222222227E-3</v>
      </c>
    </row>
    <row r="21" spans="1:19" ht="15.75" x14ac:dyDescent="0.25">
      <c r="A21" s="2">
        <v>19</v>
      </c>
      <c r="B21" s="1">
        <v>8</v>
      </c>
      <c r="C21" s="1" t="s">
        <v>30</v>
      </c>
      <c r="D21" s="14" t="s">
        <v>13</v>
      </c>
      <c r="E21" s="14">
        <v>13</v>
      </c>
      <c r="F21" s="8">
        <v>3.8413194444444444E-2</v>
      </c>
      <c r="G21" s="9">
        <v>4.0890046296296299E-2</v>
      </c>
      <c r="H21" s="10">
        <f t="shared" si="0"/>
        <v>2.4768518518518551E-3</v>
      </c>
      <c r="I21" s="8">
        <v>2.612615740740741E-2</v>
      </c>
      <c r="J21" s="9">
        <v>2.7805555555555556E-2</v>
      </c>
      <c r="K21" s="10">
        <f t="shared" si="1"/>
        <v>1.6793981481481451E-3</v>
      </c>
      <c r="L21" s="8">
        <v>1.3773148148148147E-3</v>
      </c>
      <c r="M21" s="11">
        <f t="shared" si="2"/>
        <v>5.5335648148148149E-3</v>
      </c>
    </row>
    <row r="22" spans="1:19" ht="15.75" x14ac:dyDescent="0.25">
      <c r="A22" s="2">
        <v>20</v>
      </c>
      <c r="B22" s="1">
        <v>6</v>
      </c>
      <c r="C22" s="1" t="s">
        <v>31</v>
      </c>
      <c r="D22" s="14" t="s">
        <v>20</v>
      </c>
      <c r="E22" s="14">
        <v>15</v>
      </c>
      <c r="F22" s="8">
        <v>3.3194444444444443E-2</v>
      </c>
      <c r="G22" s="9">
        <v>3.5296296296296298E-2</v>
      </c>
      <c r="H22" s="10">
        <f t="shared" si="0"/>
        <v>2.1018518518518547E-3</v>
      </c>
      <c r="I22" s="8">
        <v>8.4300925925925918E-2</v>
      </c>
      <c r="J22" s="9">
        <v>8.637731481481481E-2</v>
      </c>
      <c r="K22" s="10">
        <f t="shared" si="1"/>
        <v>2.0763888888888915E-3</v>
      </c>
      <c r="L22" s="8">
        <v>1.3923611111111109E-3</v>
      </c>
      <c r="M22" s="11">
        <f t="shared" si="2"/>
        <v>5.570601851851857E-3</v>
      </c>
    </row>
    <row r="23" spans="1:19" ht="15.75" x14ac:dyDescent="0.25">
      <c r="A23" s="2">
        <v>21</v>
      </c>
      <c r="B23" s="1">
        <v>2</v>
      </c>
      <c r="C23" s="1" t="s">
        <v>32</v>
      </c>
      <c r="D23" s="14" t="s">
        <v>20</v>
      </c>
      <c r="E23" s="14">
        <v>16</v>
      </c>
      <c r="F23" s="8">
        <v>5.9247685185185188E-2</v>
      </c>
      <c r="G23" s="9">
        <v>6.1111111111111116E-2</v>
      </c>
      <c r="H23" s="10">
        <f t="shared" si="0"/>
        <v>1.8634259259259281E-3</v>
      </c>
      <c r="I23" s="8">
        <v>1.8414351851851852E-2</v>
      </c>
      <c r="J23" s="9">
        <v>1.999652777777778E-2</v>
      </c>
      <c r="K23" s="10">
        <f t="shared" si="1"/>
        <v>1.5821759259259278E-3</v>
      </c>
      <c r="L23" s="8">
        <v>2.1365740740740742E-3</v>
      </c>
      <c r="M23" s="11">
        <f t="shared" si="2"/>
        <v>5.5821759259259297E-3</v>
      </c>
    </row>
    <row r="24" spans="1:19" ht="15.75" x14ac:dyDescent="0.25">
      <c r="A24" s="2">
        <v>22</v>
      </c>
      <c r="B24" s="1">
        <v>19</v>
      </c>
      <c r="C24" s="1" t="s">
        <v>33</v>
      </c>
      <c r="D24" s="14" t="s">
        <v>13</v>
      </c>
      <c r="E24" s="14">
        <v>16</v>
      </c>
      <c r="F24" s="8">
        <v>7.5343750000000001E-2</v>
      </c>
      <c r="G24" s="9">
        <v>7.7469907407407404E-2</v>
      </c>
      <c r="H24" s="10">
        <f t="shared" si="0"/>
        <v>2.126157407407403E-3</v>
      </c>
      <c r="I24" s="8">
        <v>6.0063657407407406E-2</v>
      </c>
      <c r="J24" s="9">
        <v>6.238888888888889E-2</v>
      </c>
      <c r="K24" s="10">
        <f t="shared" si="1"/>
        <v>2.3252314814814837E-3</v>
      </c>
      <c r="L24" s="8">
        <v>1.2233796296296296E-3</v>
      </c>
      <c r="M24" s="11">
        <f t="shared" si="2"/>
        <v>5.6747685185185165E-3</v>
      </c>
    </row>
    <row r="25" spans="1:19" ht="15.75" x14ac:dyDescent="0.25">
      <c r="A25" s="2">
        <v>23</v>
      </c>
      <c r="B25" s="1">
        <v>29</v>
      </c>
      <c r="C25" s="1" t="s">
        <v>34</v>
      </c>
      <c r="D25" s="14" t="s">
        <v>20</v>
      </c>
      <c r="E25" s="14">
        <v>17</v>
      </c>
      <c r="F25" s="8">
        <v>6.3946759259259259E-2</v>
      </c>
      <c r="G25" s="9">
        <v>6.609953703703704E-2</v>
      </c>
      <c r="H25" s="10">
        <f t="shared" si="0"/>
        <v>2.1527777777777812E-3</v>
      </c>
      <c r="I25" s="8">
        <v>2.0413194444444446E-2</v>
      </c>
      <c r="J25" s="9">
        <v>2.2756944444444444E-2</v>
      </c>
      <c r="K25" s="10">
        <f t="shared" si="1"/>
        <v>2.3437499999999986E-3</v>
      </c>
      <c r="L25" s="8">
        <v>1.3078703703703705E-3</v>
      </c>
      <c r="M25" s="11">
        <f t="shared" si="2"/>
        <v>5.8043981481481505E-3</v>
      </c>
    </row>
    <row r="26" spans="1:19" ht="15.75" x14ac:dyDescent="0.25">
      <c r="A26" s="2">
        <v>24</v>
      </c>
      <c r="B26" s="1">
        <v>20</v>
      </c>
      <c r="C26" s="1" t="s">
        <v>35</v>
      </c>
      <c r="D26" s="14" t="s">
        <v>13</v>
      </c>
      <c r="E26" s="14">
        <v>17</v>
      </c>
      <c r="F26" s="8">
        <v>3.6806712962962958E-2</v>
      </c>
      <c r="G26" s="9">
        <v>3.9115740740740743E-2</v>
      </c>
      <c r="H26" s="10">
        <f t="shared" si="0"/>
        <v>2.3090277777777848E-3</v>
      </c>
      <c r="I26" s="8">
        <v>6.0063657407407406E-2</v>
      </c>
      <c r="J26" s="9">
        <v>6.238888888888889E-2</v>
      </c>
      <c r="K26" s="10">
        <f t="shared" si="1"/>
        <v>2.3252314814814837E-3</v>
      </c>
      <c r="L26" s="8">
        <v>1.2627314814814814E-3</v>
      </c>
      <c r="M26" s="11">
        <f t="shared" si="2"/>
        <v>5.8969907407407495E-3</v>
      </c>
    </row>
    <row r="27" spans="1:19" ht="15.75" x14ac:dyDescent="0.25">
      <c r="A27" s="2">
        <v>25</v>
      </c>
      <c r="B27" s="1">
        <v>26</v>
      </c>
      <c r="C27" s="1" t="s">
        <v>36</v>
      </c>
      <c r="D27" s="14" t="s">
        <v>20</v>
      </c>
      <c r="E27" s="14">
        <v>15</v>
      </c>
      <c r="F27" s="8">
        <v>4.7500000000000007E-2</v>
      </c>
      <c r="G27" s="9">
        <v>5.0189814814814819E-2</v>
      </c>
      <c r="H27" s="10">
        <f t="shared" si="0"/>
        <v>2.6898148148148115E-3</v>
      </c>
      <c r="I27" s="8">
        <v>2.8913194444444443E-2</v>
      </c>
      <c r="J27" s="9">
        <v>3.0972222222222224E-2</v>
      </c>
      <c r="K27" s="10">
        <f t="shared" si="1"/>
        <v>2.0590277777777811E-3</v>
      </c>
      <c r="L27" s="8">
        <v>1.2800925925925924E-3</v>
      </c>
      <c r="M27" s="11">
        <f t="shared" si="2"/>
        <v>6.0289351851851849E-3</v>
      </c>
    </row>
    <row r="28" spans="1:19" ht="15.75" x14ac:dyDescent="0.25">
      <c r="A28" s="2">
        <v>26</v>
      </c>
      <c r="B28" s="1">
        <v>17</v>
      </c>
      <c r="C28" s="1" t="s">
        <v>37</v>
      </c>
      <c r="D28" s="14" t="s">
        <v>13</v>
      </c>
      <c r="E28" s="14">
        <v>13</v>
      </c>
      <c r="F28" s="8">
        <v>2.0807870370370372E-2</v>
      </c>
      <c r="G28" s="9">
        <v>2.3137731481481485E-2</v>
      </c>
      <c r="H28" s="10">
        <f t="shared" si="0"/>
        <v>2.3298611111111124E-3</v>
      </c>
      <c r="I28" s="8">
        <v>6.5261574074074069E-2</v>
      </c>
      <c r="J28" s="9">
        <v>6.7513888888888887E-2</v>
      </c>
      <c r="K28" s="10">
        <f t="shared" si="1"/>
        <v>2.2523148148148181E-3</v>
      </c>
      <c r="L28" s="8">
        <v>1.4918981481481482E-3</v>
      </c>
      <c r="M28" s="11">
        <f t="shared" si="2"/>
        <v>6.074074074074079E-3</v>
      </c>
    </row>
    <row r="29" spans="1:19" ht="15.75" x14ac:dyDescent="0.25">
      <c r="A29" s="2">
        <v>27</v>
      </c>
      <c r="B29" s="1">
        <v>30</v>
      </c>
      <c r="C29" s="1" t="s">
        <v>38</v>
      </c>
      <c r="D29" s="14" t="s">
        <v>20</v>
      </c>
      <c r="E29" s="14">
        <v>15</v>
      </c>
      <c r="F29" s="8">
        <v>5.4131944444444441E-2</v>
      </c>
      <c r="G29" s="9">
        <v>5.6481481481481487E-2</v>
      </c>
      <c r="H29" s="10">
        <f t="shared" si="0"/>
        <v>2.3495370370370458E-3</v>
      </c>
      <c r="I29" s="8">
        <v>2.0413194444444446E-2</v>
      </c>
      <c r="J29" s="9">
        <v>2.2756944444444444E-2</v>
      </c>
      <c r="K29" s="10">
        <f t="shared" si="1"/>
        <v>2.3437499999999986E-3</v>
      </c>
      <c r="L29" s="8">
        <v>1.4560185185185186E-3</v>
      </c>
      <c r="M29" s="11">
        <f t="shared" si="2"/>
        <v>6.1493055555555632E-3</v>
      </c>
    </row>
    <row r="30" spans="1:19" ht="15.75" x14ac:dyDescent="0.25">
      <c r="A30" s="2">
        <v>28</v>
      </c>
      <c r="B30" s="1">
        <v>3</v>
      </c>
      <c r="C30" s="1" t="s">
        <v>39</v>
      </c>
      <c r="D30" s="14" t="s">
        <v>13</v>
      </c>
      <c r="E30" s="14">
        <v>13</v>
      </c>
      <c r="F30" s="8">
        <v>6.5261574074074069E-2</v>
      </c>
      <c r="G30" s="9">
        <v>6.7513888888888887E-2</v>
      </c>
      <c r="H30" s="10">
        <f t="shared" si="0"/>
        <v>2.2523148148148181E-3</v>
      </c>
      <c r="I30" s="8">
        <v>4.405324074074074E-2</v>
      </c>
      <c r="J30" s="9">
        <v>4.6533564814814819E-2</v>
      </c>
      <c r="K30" s="10">
        <f t="shared" si="1"/>
        <v>2.4803240740740792E-3</v>
      </c>
      <c r="L30" s="8">
        <v>1.4479166666666666E-3</v>
      </c>
      <c r="M30" s="11">
        <f t="shared" si="2"/>
        <v>6.1805555555555641E-3</v>
      </c>
    </row>
    <row r="31" spans="1:19" ht="15.75" x14ac:dyDescent="0.25">
      <c r="A31" s="2">
        <v>29</v>
      </c>
      <c r="B31" s="1">
        <v>9</v>
      </c>
      <c r="C31" s="1" t="s">
        <v>40</v>
      </c>
      <c r="D31" s="14" t="s">
        <v>20</v>
      </c>
      <c r="E31" s="14">
        <v>14</v>
      </c>
      <c r="F31" s="8">
        <v>8.4300925925925918E-2</v>
      </c>
      <c r="G31" s="9">
        <v>8.637731481481481E-2</v>
      </c>
      <c r="H31" s="10">
        <f t="shared" si="0"/>
        <v>2.0763888888888915E-3</v>
      </c>
      <c r="I31" s="8">
        <v>5.4746527777777776E-2</v>
      </c>
      <c r="J31" s="9">
        <v>5.7314814814814818E-2</v>
      </c>
      <c r="K31" s="10">
        <f t="shared" si="1"/>
        <v>2.5682870370370425E-3</v>
      </c>
      <c r="L31" s="8">
        <v>1.6041666666666667E-3</v>
      </c>
      <c r="M31" s="11">
        <f t="shared" si="2"/>
        <v>6.248842592592601E-3</v>
      </c>
    </row>
    <row r="32" spans="1:19" ht="15.75" x14ac:dyDescent="0.25">
      <c r="A32" s="2">
        <v>30</v>
      </c>
      <c r="B32" s="1">
        <v>4</v>
      </c>
      <c r="C32" s="1" t="s">
        <v>54</v>
      </c>
      <c r="D32" s="14" t="s">
        <v>20</v>
      </c>
      <c r="E32" s="14">
        <v>15</v>
      </c>
      <c r="F32" s="8">
        <v>2.2680555555555551E-2</v>
      </c>
      <c r="G32" s="9">
        <v>2.4899305555555553E-2</v>
      </c>
      <c r="H32" s="10">
        <f t="shared" si="0"/>
        <v>2.218750000000002E-3</v>
      </c>
      <c r="I32" s="8">
        <v>4.8730324074074072E-2</v>
      </c>
      <c r="J32" s="9">
        <v>5.1366898148148148E-2</v>
      </c>
      <c r="K32" s="10">
        <f t="shared" si="1"/>
        <v>2.6365740740740759E-3</v>
      </c>
      <c r="L32" s="8">
        <v>1.4629629629629628E-3</v>
      </c>
      <c r="M32" s="11">
        <f t="shared" si="2"/>
        <v>6.3182870370370407E-3</v>
      </c>
    </row>
    <row r="33" spans="1:13" ht="15.75" x14ac:dyDescent="0.25">
      <c r="A33" s="2">
        <v>31</v>
      </c>
      <c r="B33" s="1">
        <v>12</v>
      </c>
      <c r="C33" s="1" t="s">
        <v>41</v>
      </c>
      <c r="D33" s="14" t="s">
        <v>20</v>
      </c>
      <c r="E33" s="14">
        <v>13</v>
      </c>
      <c r="F33" s="8">
        <v>2.0807870370370372E-2</v>
      </c>
      <c r="G33" s="9">
        <v>2.3137731481481485E-2</v>
      </c>
      <c r="H33" s="10">
        <f t="shared" si="0"/>
        <v>2.3298611111111124E-3</v>
      </c>
      <c r="I33" s="8">
        <v>4.405324074074074E-2</v>
      </c>
      <c r="J33" s="9">
        <v>4.6533564814814819E-2</v>
      </c>
      <c r="K33" s="10">
        <f t="shared" si="1"/>
        <v>2.4803240740740792E-3</v>
      </c>
      <c r="L33" s="8">
        <v>1.5300925925925924E-3</v>
      </c>
      <c r="M33" s="11">
        <f t="shared" si="2"/>
        <v>6.3402777777777841E-3</v>
      </c>
    </row>
    <row r="34" spans="1:13" ht="15.75" x14ac:dyDescent="0.25">
      <c r="A34" s="2">
        <v>32</v>
      </c>
      <c r="B34" s="1">
        <v>16</v>
      </c>
      <c r="C34" s="1" t="s">
        <v>42</v>
      </c>
      <c r="D34" s="14" t="s">
        <v>20</v>
      </c>
      <c r="E34" s="14">
        <v>15</v>
      </c>
      <c r="F34" s="8">
        <v>3.3194444444444443E-2</v>
      </c>
      <c r="G34" s="9">
        <v>3.5296296296296298E-2</v>
      </c>
      <c r="H34" s="10">
        <f t="shared" si="0"/>
        <v>2.1018518518518547E-3</v>
      </c>
      <c r="I34" s="8">
        <v>5.4746527777777776E-2</v>
      </c>
      <c r="J34" s="9">
        <v>5.7314814814814818E-2</v>
      </c>
      <c r="K34" s="10">
        <f t="shared" si="1"/>
        <v>2.5682870370370425E-3</v>
      </c>
      <c r="L34" s="8">
        <v>1.6793981481481484E-3</v>
      </c>
      <c r="M34" s="11">
        <f t="shared" si="2"/>
        <v>6.3495370370370459E-3</v>
      </c>
    </row>
    <row r="35" spans="1:13" ht="15.75" x14ac:dyDescent="0.25">
      <c r="A35" s="2">
        <v>33</v>
      </c>
      <c r="B35" s="1">
        <v>31</v>
      </c>
      <c r="C35" s="1" t="s">
        <v>43</v>
      </c>
      <c r="D35" s="14" t="s">
        <v>20</v>
      </c>
      <c r="E35" s="14">
        <v>14</v>
      </c>
      <c r="F35" s="8">
        <v>5.0303240740740739E-2</v>
      </c>
      <c r="G35" s="9">
        <v>5.3340277777777778E-2</v>
      </c>
      <c r="H35" s="10">
        <f t="shared" si="0"/>
        <v>3.0370370370370395E-3</v>
      </c>
      <c r="I35" s="8">
        <v>2.8913194444444443E-2</v>
      </c>
      <c r="J35" s="9">
        <v>3.0972222222222224E-2</v>
      </c>
      <c r="K35" s="10">
        <f t="shared" si="1"/>
        <v>2.0590277777777811E-3</v>
      </c>
      <c r="L35" s="8">
        <v>1.3391203703703705E-3</v>
      </c>
      <c r="M35" s="11">
        <f t="shared" si="2"/>
        <v>6.4351851851851914E-3</v>
      </c>
    </row>
    <row r="36" spans="1:13" ht="15.75" x14ac:dyDescent="0.25">
      <c r="A36" s="2">
        <v>35</v>
      </c>
      <c r="B36" s="1">
        <v>5</v>
      </c>
      <c r="C36" s="1" t="s">
        <v>46</v>
      </c>
      <c r="D36" s="14" t="s">
        <v>13</v>
      </c>
      <c r="E36" s="14">
        <v>12</v>
      </c>
      <c r="F36" s="8">
        <v>2.2680555555555551E-2</v>
      </c>
      <c r="G36" s="9">
        <v>2.4899305555555553E-2</v>
      </c>
      <c r="H36" s="10">
        <f t="shared" si="0"/>
        <v>2.218750000000002E-3</v>
      </c>
      <c r="I36" s="8">
        <v>7.3797453703703705E-2</v>
      </c>
      <c r="J36" s="9">
        <v>7.6881944444444447E-2</v>
      </c>
      <c r="K36" s="10">
        <f t="shared" si="1"/>
        <v>3.0844907407407418E-3</v>
      </c>
      <c r="L36" s="8">
        <v>1.5208333333333332E-3</v>
      </c>
      <c r="M36" s="11">
        <f t="shared" si="2"/>
        <v>6.824074074074077E-3</v>
      </c>
    </row>
    <row r="37" spans="1:13" ht="15.75" x14ac:dyDescent="0.25">
      <c r="A37" s="2">
        <v>36</v>
      </c>
      <c r="B37" s="1">
        <v>21</v>
      </c>
      <c r="C37" s="1" t="s">
        <v>44</v>
      </c>
      <c r="D37" s="14" t="s">
        <v>13</v>
      </c>
      <c r="E37" s="14">
        <v>12</v>
      </c>
      <c r="F37" s="8">
        <v>7.3797453703703705E-2</v>
      </c>
      <c r="G37" s="9">
        <v>7.6881944444444447E-2</v>
      </c>
      <c r="H37" s="10">
        <f t="shared" si="0"/>
        <v>3.0844907407407418E-3</v>
      </c>
      <c r="I37" s="8">
        <v>4.8730324074074072E-2</v>
      </c>
      <c r="J37" s="9">
        <v>5.1366898148148148E-2</v>
      </c>
      <c r="K37" s="10">
        <f t="shared" si="1"/>
        <v>2.6365740740740759E-3</v>
      </c>
      <c r="L37" s="8">
        <v>1.8101851851851849E-3</v>
      </c>
      <c r="M37" s="11">
        <f t="shared" si="2"/>
        <v>7.5312500000000024E-3</v>
      </c>
    </row>
    <row r="38" spans="1:13" ht="15.75" x14ac:dyDescent="0.25">
      <c r="A38" s="2">
        <v>37</v>
      </c>
      <c r="B38" s="1">
        <v>18</v>
      </c>
      <c r="C38" s="1" t="s">
        <v>55</v>
      </c>
      <c r="D38" s="14" t="s">
        <v>13</v>
      </c>
      <c r="E38" s="14">
        <v>16</v>
      </c>
      <c r="F38" s="8">
        <v>3.6806712962962958E-2</v>
      </c>
      <c r="G38" s="9">
        <v>3.9115740740740743E-2</v>
      </c>
      <c r="H38" s="10">
        <f t="shared" si="0"/>
        <v>2.3090277777777848E-3</v>
      </c>
      <c r="I38" s="8">
        <v>7.5343750000000001E-2</v>
      </c>
      <c r="J38" s="9">
        <v>7.7469907407407404E-2</v>
      </c>
      <c r="K38" s="10">
        <f t="shared" si="1"/>
        <v>2.126157407407403E-3</v>
      </c>
      <c r="L38" s="8" t="s">
        <v>45</v>
      </c>
      <c r="M38" s="11" t="e">
        <f t="shared" si="2"/>
        <v>#VALUE!</v>
      </c>
    </row>
  </sheetData>
  <autoFilter ref="A3:S3" xr:uid="{5568F336-7C4B-4101-BC37-53F99AD856CD}">
    <sortState xmlns:xlrd2="http://schemas.microsoft.com/office/spreadsheetml/2017/richdata2" ref="A4:S38">
      <sortCondition ref="M3"/>
    </sortState>
  </autoFilter>
  <mergeCells count="2">
    <mergeCell ref="F2:H2"/>
    <mergeCell ref="I2:K2"/>
  </mergeCells>
  <pageMargins left="0.51181102362204722" right="0.51181102362204722" top="0.35433070866141736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 overzicht</vt:lpstr>
      <vt:lpstr>Uitslag 13juli</vt:lpstr>
      <vt:lpstr>Uitslag 15juni</vt:lpstr>
      <vt:lpstr>Uitslag 18mei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cp:lastPrinted>2019-05-18T15:24:48Z</cp:lastPrinted>
  <dcterms:created xsi:type="dcterms:W3CDTF">2019-05-18T15:21:04Z</dcterms:created>
  <dcterms:modified xsi:type="dcterms:W3CDTF">2019-07-13T14:41:23Z</dcterms:modified>
</cp:coreProperties>
</file>